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P:\Common\Admin A\SMW LOCAL 30\WELFARE ADMINISTRATION\L30 ELECTRONIC REMIT\ELECTRONIC REMITTANCES\2024\May 1, 2024\"/>
    </mc:Choice>
  </mc:AlternateContent>
  <xr:revisionPtr revIDLastSave="0" documentId="13_ncr:1_{E093B45A-988A-45B9-9B42-F85F54B3F9AA}" xr6:coauthVersionLast="47" xr6:coauthVersionMax="47" xr10:uidLastSave="{00000000-0000-0000-0000-000000000000}"/>
  <bookViews>
    <workbookView xWindow="28680" yWindow="-120" windowWidth="29040" windowHeight="17640" activeTab="1" xr2:uid="{00000000-000D-0000-FFFF-FFFF00000000}"/>
  </bookViews>
  <sheets>
    <sheet name="Remittance Report" sheetId="1" r:id="rId1"/>
    <sheet name="Calculation Sheet" sheetId="3" r:id="rId2"/>
  </sheets>
  <definedNames>
    <definedName name="Classes">'Calculation Sheet'!$A$21:$A$25</definedName>
    <definedName name="Dues">'Calculation Sheet'!$A$51:$A$62</definedName>
    <definedName name="Link">'Calculation Sheet'!$A$21:$A$31</definedName>
    <definedName name="_xlnm.Print_Area" localSheetId="0">'Remittance Report'!$A$1:$G$80</definedName>
    <definedName name="SHEETER_DECKER__SD">Link</definedName>
    <definedName name="SheetMetalLink">'Calculation Sheet'!$A$21:$A$32</definedName>
    <definedName name="UnionDues">'Calculation Sheet'!$C$51:$C$62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E18" i="1" l="1"/>
  <c r="I22" i="1"/>
  <c r="I23" i="1"/>
  <c r="I24" i="1"/>
  <c r="I25" i="1"/>
  <c r="I26" i="1"/>
  <c r="I27" i="1"/>
  <c r="I28" i="1"/>
  <c r="F28" i="1" s="1"/>
  <c r="I29" i="1"/>
  <c r="F29" i="1" s="1"/>
  <c r="I30" i="1"/>
  <c r="F30" i="1" s="1"/>
  <c r="I31" i="1"/>
  <c r="F31" i="1" s="1"/>
  <c r="I32" i="1"/>
  <c r="F32" i="1" s="1"/>
  <c r="I33" i="1"/>
  <c r="F33" i="1" s="1"/>
  <c r="I34" i="1"/>
  <c r="F34" i="1" s="1"/>
  <c r="I35" i="1"/>
  <c r="F35" i="1" s="1"/>
  <c r="I36" i="1"/>
  <c r="F36" i="1" s="1"/>
  <c r="I37" i="1"/>
  <c r="F37" i="1" s="1"/>
  <c r="I38" i="1"/>
  <c r="I39" i="1"/>
  <c r="F39" i="1" s="1"/>
  <c r="I40" i="1"/>
  <c r="I41" i="1"/>
  <c r="F41" i="1" s="1"/>
  <c r="I42" i="1"/>
  <c r="I43" i="1"/>
  <c r="I44" i="1"/>
  <c r="F44" i="1" s="1"/>
  <c r="I45" i="1"/>
  <c r="F45" i="1" s="1"/>
  <c r="I46" i="1"/>
  <c r="F46" i="1" s="1"/>
  <c r="I47" i="1"/>
  <c r="F47" i="1" s="1"/>
  <c r="I48" i="1"/>
  <c r="F48" i="1" s="1"/>
  <c r="I49" i="1"/>
  <c r="F49" i="1" s="1"/>
  <c r="I50" i="1"/>
  <c r="I51" i="1"/>
  <c r="I52" i="1"/>
  <c r="F52" i="1" s="1"/>
  <c r="I53" i="1"/>
  <c r="I54" i="1"/>
  <c r="I55" i="1"/>
  <c r="F55" i="1" s="1"/>
  <c r="I56" i="1"/>
  <c r="F56" i="1" s="1"/>
  <c r="I57" i="1"/>
  <c r="F57" i="1" s="1"/>
  <c r="I58" i="1"/>
  <c r="I59" i="1"/>
  <c r="I60" i="1"/>
  <c r="F60" i="1" s="1"/>
  <c r="H22" i="1"/>
  <c r="H23" i="1"/>
  <c r="H24" i="1"/>
  <c r="G24" i="1" s="1"/>
  <c r="H25" i="1"/>
  <c r="H26" i="1"/>
  <c r="G26" i="1" s="1"/>
  <c r="H27" i="1"/>
  <c r="H28" i="1"/>
  <c r="G28" i="1" s="1"/>
  <c r="H29" i="1"/>
  <c r="G29" i="1" s="1"/>
  <c r="H30" i="1"/>
  <c r="G30" i="1" s="1"/>
  <c r="H31" i="1"/>
  <c r="G31" i="1" s="1"/>
  <c r="H32" i="1"/>
  <c r="G32" i="1" s="1"/>
  <c r="H33" i="1"/>
  <c r="G33" i="1" s="1"/>
  <c r="H34" i="1"/>
  <c r="G34" i="1" s="1"/>
  <c r="H35" i="1"/>
  <c r="G35" i="1" s="1"/>
  <c r="H36" i="1"/>
  <c r="G36" i="1" s="1"/>
  <c r="H37" i="1"/>
  <c r="G37" i="1" s="1"/>
  <c r="H38" i="1"/>
  <c r="G38" i="1" s="1"/>
  <c r="H39" i="1"/>
  <c r="G39" i="1" s="1"/>
  <c r="H40" i="1"/>
  <c r="G40" i="1" s="1"/>
  <c r="H41" i="1"/>
  <c r="G41" i="1" s="1"/>
  <c r="H42" i="1"/>
  <c r="G42" i="1" s="1"/>
  <c r="H43" i="1"/>
  <c r="G43" i="1" s="1"/>
  <c r="H44" i="1"/>
  <c r="G44" i="1" s="1"/>
  <c r="H45" i="1"/>
  <c r="G45" i="1" s="1"/>
  <c r="H46" i="1"/>
  <c r="G46" i="1" s="1"/>
  <c r="H47" i="1"/>
  <c r="G47" i="1" s="1"/>
  <c r="H48" i="1"/>
  <c r="G48" i="1" s="1"/>
  <c r="H49" i="1"/>
  <c r="G49" i="1" s="1"/>
  <c r="H50" i="1"/>
  <c r="H51" i="1"/>
  <c r="H52" i="1"/>
  <c r="H53" i="1"/>
  <c r="H54" i="1"/>
  <c r="G54" i="1" s="1"/>
  <c r="H55" i="1"/>
  <c r="G55" i="1" s="1"/>
  <c r="H56" i="1"/>
  <c r="G56" i="1" s="1"/>
  <c r="H57" i="1"/>
  <c r="G57" i="1" s="1"/>
  <c r="H58" i="1"/>
  <c r="G58" i="1" s="1"/>
  <c r="H59" i="1"/>
  <c r="G59" i="1" s="1"/>
  <c r="H60" i="1"/>
  <c r="G60" i="1" s="1"/>
  <c r="H21" i="1"/>
  <c r="G21" i="1" s="1"/>
  <c r="B60" i="3"/>
  <c r="D60" i="3" s="1"/>
  <c r="B59" i="3"/>
  <c r="D59" i="3" s="1"/>
  <c r="B45" i="3"/>
  <c r="D45" i="3" s="1"/>
  <c r="B44" i="3"/>
  <c r="D44" i="3" s="1"/>
  <c r="B30" i="3"/>
  <c r="D30" i="3" s="1"/>
  <c r="B29" i="3"/>
  <c r="D29" i="3" s="1"/>
  <c r="F43" i="1"/>
  <c r="F26" i="1"/>
  <c r="F38" i="1"/>
  <c r="F40" i="1"/>
  <c r="F42" i="1"/>
  <c r="B62" i="3"/>
  <c r="B61" i="3"/>
  <c r="B58" i="3"/>
  <c r="B57" i="3"/>
  <c r="B56" i="3"/>
  <c r="B55" i="3"/>
  <c r="B54" i="3"/>
  <c r="B53" i="3"/>
  <c r="B52" i="3"/>
  <c r="B51" i="3"/>
  <c r="B47" i="3"/>
  <c r="B46" i="3"/>
  <c r="B43" i="3"/>
  <c r="B42" i="3"/>
  <c r="B41" i="3"/>
  <c r="B40" i="3"/>
  <c r="B39" i="3"/>
  <c r="B38" i="3"/>
  <c r="B37" i="3"/>
  <c r="B36" i="3"/>
  <c r="B32" i="3"/>
  <c r="B31" i="3"/>
  <c r="B28" i="3"/>
  <c r="B27" i="3"/>
  <c r="B26" i="3"/>
  <c r="B25" i="3"/>
  <c r="B24" i="3"/>
  <c r="B23" i="3"/>
  <c r="B22" i="3"/>
  <c r="B21" i="3"/>
  <c r="F54" i="1"/>
  <c r="F58" i="1"/>
  <c r="F59" i="1"/>
  <c r="L33" i="1"/>
  <c r="L32" i="1"/>
  <c r="L31" i="1"/>
  <c r="L30" i="1"/>
  <c r="K33" i="1"/>
  <c r="K32" i="1"/>
  <c r="K31" i="1"/>
  <c r="K30" i="1"/>
  <c r="K29" i="1"/>
  <c r="K28" i="1"/>
  <c r="K27" i="1"/>
  <c r="K26" i="1"/>
  <c r="K25" i="1"/>
  <c r="K24" i="1"/>
  <c r="K23" i="1"/>
  <c r="K22" i="1"/>
  <c r="L26" i="1"/>
  <c r="L23" i="1"/>
  <c r="L24" i="1"/>
  <c r="L25" i="1"/>
  <c r="L27" i="1"/>
  <c r="L28" i="1"/>
  <c r="L29" i="1"/>
  <c r="L22" i="1"/>
  <c r="I21" i="1" s="1"/>
  <c r="F21" i="1" s="1"/>
  <c r="G50" i="1" l="1"/>
  <c r="G25" i="1"/>
  <c r="G52" i="1"/>
  <c r="B63" i="3"/>
  <c r="B48" i="3"/>
  <c r="B33" i="3"/>
  <c r="F22" i="1"/>
  <c r="F51" i="1"/>
  <c r="F25" i="1"/>
  <c r="G23" i="1"/>
  <c r="F24" i="1"/>
  <c r="G53" i="1"/>
  <c r="F53" i="1"/>
  <c r="F23" i="1"/>
  <c r="G51" i="1"/>
  <c r="G22" i="1"/>
  <c r="F50" i="1"/>
  <c r="D62" i="3"/>
  <c r="D61" i="3"/>
  <c r="D58" i="3"/>
  <c r="D57" i="3"/>
  <c r="D56" i="3"/>
  <c r="D55" i="3"/>
  <c r="D54" i="3"/>
  <c r="D53" i="3"/>
  <c r="D52" i="3"/>
  <c r="D47" i="3"/>
  <c r="D46" i="3"/>
  <c r="D43" i="3"/>
  <c r="D42" i="3"/>
  <c r="D41" i="3"/>
  <c r="D40" i="3"/>
  <c r="D39" i="3"/>
  <c r="D38" i="3"/>
  <c r="D37" i="3"/>
  <c r="D32" i="3"/>
  <c r="D28" i="3"/>
  <c r="D26" i="3"/>
  <c r="D24" i="3"/>
  <c r="D22" i="3"/>
  <c r="F61" i="1" l="1"/>
  <c r="B4" i="3"/>
  <c r="D31" i="3"/>
  <c r="D27" i="3"/>
  <c r="D25" i="3"/>
  <c r="D23" i="3"/>
  <c r="D51" i="3" l="1"/>
  <c r="D63" i="3" s="1"/>
  <c r="D21" i="3"/>
  <c r="D33" i="3" s="1"/>
  <c r="D36" i="3"/>
  <c r="D48" i="3" s="1"/>
  <c r="G61" i="1" l="1"/>
  <c r="E61" i="1"/>
  <c r="B18" i="3" l="1"/>
  <c r="B14" i="3"/>
  <c r="D14" i="3" s="1"/>
  <c r="B9" i="3"/>
  <c r="D9" i="3" s="1"/>
  <c r="B7" i="3"/>
  <c r="D7" i="3" s="1"/>
  <c r="B17" i="3"/>
  <c r="D17" i="3" s="1"/>
  <c r="B8" i="3"/>
  <c r="D8" i="3" s="1"/>
  <c r="B15" i="3"/>
  <c r="D15" i="3" s="1"/>
  <c r="B11" i="3"/>
  <c r="D11" i="3" s="1"/>
  <c r="B16" i="3"/>
  <c r="D16" i="3" s="1"/>
  <c r="B12" i="3"/>
  <c r="D12" i="3" s="1"/>
  <c r="D18" i="3" l="1"/>
  <c r="D66" i="3" s="1"/>
  <c r="D70" i="3" s="1"/>
</calcChain>
</file>

<file path=xl/sharedStrings.xml><?xml version="1.0" encoding="utf-8"?>
<sst xmlns="http://schemas.openxmlformats.org/spreadsheetml/2006/main" count="123" uniqueCount="73">
  <si>
    <t xml:space="preserve">Contributing Employer's Report for the Month Ended </t>
  </si>
  <si>
    <t>Employer's Address:</t>
  </si>
  <si>
    <t>Employer's Telephone, Fax, Email:</t>
  </si>
  <si>
    <t>Employer's Contact Name:</t>
  </si>
  <si>
    <t>Date Direct Deposit Was Processed:</t>
  </si>
  <si>
    <t>Administration Office:</t>
  </si>
  <si>
    <t>45 McIntosh Drive, Markham, ON   L3R 8C7</t>
  </si>
  <si>
    <t xml:space="preserve">Fax:  905-946-2535  </t>
  </si>
  <si>
    <t>Soc. Insurance</t>
  </si>
  <si>
    <t>Number</t>
  </si>
  <si>
    <t>Member Name</t>
  </si>
  <si>
    <t>Total Hours</t>
  </si>
  <si>
    <t>Union</t>
  </si>
  <si>
    <t>Dues</t>
  </si>
  <si>
    <t>Telephone:  905-946-9700     Canada Toll Free: 1-800-263-3564</t>
  </si>
  <si>
    <t>Total All Members</t>
  </si>
  <si>
    <t>This report and remittance are due and payable before the 20th of the month following that month in which the</t>
  </si>
  <si>
    <t>DE NOVO</t>
  </si>
  <si>
    <t>SUB TOTAL:</t>
  </si>
  <si>
    <t>W.C.B</t>
  </si>
  <si>
    <t>(VENDER PERMIT #3345-1568)</t>
  </si>
  <si>
    <t>PENSION</t>
  </si>
  <si>
    <t>STABILIZATION</t>
  </si>
  <si>
    <t>UNION DUES</t>
  </si>
  <si>
    <t>GRAND TOTAL:</t>
  </si>
  <si>
    <t>Employer's Name &amp; Registration #:</t>
  </si>
  <si>
    <t>contributions are earned.</t>
  </si>
  <si>
    <t>Reporting Month/Year:</t>
  </si>
  <si>
    <t xml:space="preserve">SHEET METAL WORKERS LOCAL UNION 30 </t>
  </si>
  <si>
    <t>Worked</t>
  </si>
  <si>
    <t>13% HST (#R108123159)</t>
  </si>
  <si>
    <t>TOTAL PAYMENT:</t>
  </si>
  <si>
    <t>WORK MONTH ADJUSTMENT IS FOR:</t>
  </si>
  <si>
    <t>ADJUSTMENT AMOUNT:</t>
  </si>
  <si>
    <t>Date of Birth</t>
  </si>
  <si>
    <t>YYYY-MM-DD</t>
  </si>
  <si>
    <t>Pension</t>
  </si>
  <si>
    <t>Dollars</t>
  </si>
  <si>
    <r>
      <t xml:space="preserve">SUB TOTAL </t>
    </r>
    <r>
      <rPr>
        <b/>
        <sz val="8"/>
        <rFont val="Calibri"/>
        <family val="2"/>
        <scheme val="minor"/>
      </rPr>
      <t>(Excluding no Pension classes)</t>
    </r>
    <r>
      <rPr>
        <b/>
        <sz val="11"/>
        <rFont val="Calibri"/>
        <family val="2"/>
        <scheme val="minor"/>
      </rPr>
      <t>:</t>
    </r>
  </si>
  <si>
    <t xml:space="preserve">to be </t>
  </si>
  <si>
    <t>hidden</t>
  </si>
  <si>
    <t>DUES</t>
  </si>
  <si>
    <t>NAME</t>
  </si>
  <si>
    <r>
      <t xml:space="preserve">                                                             email:  </t>
    </r>
    <r>
      <rPr>
        <u/>
        <sz val="11"/>
        <color rgb="FF0000FF"/>
        <rFont val="Arial"/>
        <family val="2"/>
      </rPr>
      <t>contributions@lu30plan.com</t>
    </r>
  </si>
  <si>
    <t>CALCULATION SHEET FOR MONTHLY REMITTANCE - ICI</t>
  </si>
  <si>
    <t>JOURNEYMEN (J)</t>
  </si>
  <si>
    <t>JOURNEYMEN ACTIVE OVER AGE 71 OR RETIRED OVER AGE 63</t>
  </si>
  <si>
    <t>5TH YEAR APPRENTICE (5A)</t>
  </si>
  <si>
    <t>5TH YEAR APPRENTICE ACTIVE OVER AGE 71 OR RETIRED OVER AGE 63</t>
  </si>
  <si>
    <t>4TH YEAR APPRENTICE (4A)</t>
  </si>
  <si>
    <t>4TH YEAR APPRENTICE ACTIVE OVER AGE 71 OR RETIRED OVER AGE 63</t>
  </si>
  <si>
    <t>3RD YEAR APPRENTICE (3A)</t>
  </si>
  <si>
    <t>3RD YEAR APPRENTICE ACTIVE OVER AGE 71 OR RETIRED OVER AGE 63</t>
  </si>
  <si>
    <t>2ND YEAR APPRENTICE (2A)</t>
  </si>
  <si>
    <t>2ND YEAR APPRENTICE ACTIVE OVER AGE 71 OR RETIRED OVER AGE 63</t>
  </si>
  <si>
    <t>1ST YEAR APPRENTICE (1A)</t>
  </si>
  <si>
    <t>1ST YEAR APPRENTICE ACTIVE OVER AGE 71 OR RETIRED OVER AGE 63</t>
  </si>
  <si>
    <t>SHEET METAL - ICI</t>
  </si>
  <si>
    <t>(please use drop window to select)</t>
  </si>
  <si>
    <t>Employee Classification</t>
  </si>
  <si>
    <t>EMPLOYEE BENEFITS ELECTRONIC REMITTANCE FORM</t>
  </si>
  <si>
    <t>BENEFITS</t>
  </si>
  <si>
    <t>8% RETAIL SALES TAX: BENEFITS, WBC</t>
  </si>
  <si>
    <t xml:space="preserve">REMINDER: Pension contributions can not be accepted into the Pension Plan in relation to:
•	work hours after December 1st of the year in which the member turns age 71
•	work hours for a member age 63+ already in receipt of a pension benefit from this plan
The Collective Bargaining Agreement provides that these ineligible pension contributions must be paid to the employee by adding it to their hourly rate, with regular payroll deductions applied. 
The Plan Administrator’s Office will notify you if we receive contributions for a member already in receipt of their pension benefit. </t>
  </si>
  <si>
    <t xml:space="preserve">Privacy Statement: The Sheet Metal Workers Local 30 Benefit Plan and the Sheet Metal Workers Local 30 Pension Plan (together called “the Plans”), their administrator Employee Benefit Plan Services Limited, and providers working with the Plans or administrator will collect, maintain, use and disclose only the information that is necessary for the administration of the Plans. Personal information will be protected pursuant to the applicable legislation. The Plans may collect, maintain, use and disclose personal information with relevant persons or organizations (employers, health benefit managers, health professionals, institutions, insurers, investigative agencies, legal counsel, other plans or unions, pharmacies, regulators, re-insurers) in order to manage the Plans and entitlement to the benefits of the Plans, and may include information such as financial, health or benefits related information. Questions related to the Privacy Statement should be directed to the Privacy Officer.  </t>
  </si>
  <si>
    <t>SHEET METAL WORKERS LOCAL 30 BENEFIT AND PENSION PLANS</t>
  </si>
  <si>
    <t>ASSOCIATION (INDUSTRY FUND)</t>
  </si>
  <si>
    <t>CONFERENCE DUES &amp; PROMOTION FUND</t>
  </si>
  <si>
    <t>BEREAVEMENT FUND</t>
  </si>
  <si>
    <t>PROVINCIAL TRAINING TRUST FUND</t>
  </si>
  <si>
    <t>Per your Collective Bargaining Agreement - "where a pension trust fund is prohibited by law from accepting pension contributions, such contributions shall be allocated to the hourly rate and vacation pay of the employee. The Total Wage Package of the affected employee will remain unchanged. The employee will receive appropriate increases to their wages and vacation pay as a result of this allocation".</t>
  </si>
  <si>
    <t>Payments are to be made payable to the "Sheet Metal Local 30 Benefit Plans"</t>
  </si>
  <si>
    <t>Rates Effective May 1st,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</si>
</sst>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00"/>
    <numFmt numFmtId="165" formatCode="000\ 000\ 000"/>
    <numFmt numFmtId="166" formatCode="&quot;$&quot;#,##0.0000"/>
    <numFmt numFmtId="167" formatCode="[$-1009]d/mmm/yy;@"/>
  </numFmts>
  <fonts count="40" x14ac:knownFonts="1">
    <font>
      <sz val="10"/>
      <name val="Arial"/>
    </font>
    <font>
      <b/>
      <sz val="10"/>
      <name val="Arial"/>
      <family val="2"/>
    </font>
    <font>
      <sz val="9"/>
      <name val="Arial"/>
      <family val="2"/>
    </font>
    <font>
      <b/>
      <sz val="9"/>
      <name val="Arial"/>
      <family val="2"/>
    </font>
    <font>
      <sz val="8"/>
      <name val="Arial"/>
      <family val="2"/>
    </font>
    <font>
      <b/>
      <sz val="11"/>
      <name val="Calibri"/>
      <family val="2"/>
      <scheme val="minor"/>
    </font>
    <font>
      <b/>
      <sz val="14"/>
      <name val="Arial"/>
      <family val="2"/>
    </font>
    <font>
      <b/>
      <sz val="10"/>
      <color theme="0"/>
      <name val="Arial"/>
      <family val="2"/>
    </font>
    <font>
      <sz val="16"/>
      <name val="Calibri"/>
      <family val="2"/>
      <scheme val="minor"/>
    </font>
    <font>
      <sz val="11"/>
      <name val="Calibri"/>
      <family val="2"/>
      <scheme val="minor"/>
    </font>
    <font>
      <vertAlign val="superscript"/>
      <sz val="11"/>
      <name val="Calibri"/>
      <family val="2"/>
      <scheme val="minor"/>
    </font>
    <font>
      <b/>
      <u/>
      <sz val="11"/>
      <name val="Calibri"/>
      <family val="2"/>
      <scheme val="minor"/>
    </font>
    <font>
      <b/>
      <u/>
      <sz val="16"/>
      <color theme="0"/>
      <name val="Calibri"/>
      <family val="2"/>
      <scheme val="minor"/>
    </font>
    <font>
      <u/>
      <sz val="16"/>
      <color theme="0"/>
      <name val="Calibri"/>
      <family val="2"/>
      <scheme val="minor"/>
    </font>
    <font>
      <b/>
      <sz val="16"/>
      <color theme="0"/>
      <name val="Calibri"/>
      <family val="2"/>
      <scheme val="minor"/>
    </font>
    <font>
      <sz val="16"/>
      <color theme="0"/>
      <name val="Calibri"/>
      <family val="2"/>
      <scheme val="minor"/>
    </font>
    <font>
      <b/>
      <u/>
      <sz val="11"/>
      <color rgb="FFFF0000"/>
      <name val="Calibri"/>
      <family val="2"/>
      <scheme val="minor"/>
    </font>
    <font>
      <sz val="10"/>
      <name val="Arial"/>
      <family val="2"/>
    </font>
    <font>
      <sz val="10"/>
      <name val="Arial"/>
      <family val="2"/>
    </font>
    <font>
      <b/>
      <sz val="10"/>
      <name val="Calibri"/>
      <family val="2"/>
      <scheme val="minor"/>
    </font>
    <font>
      <b/>
      <sz val="9"/>
      <name val="Calibri"/>
      <family val="2"/>
      <scheme val="minor"/>
    </font>
    <font>
      <b/>
      <sz val="14"/>
      <name val="Calibri"/>
      <family val="2"/>
      <scheme val="minor"/>
    </font>
    <font>
      <b/>
      <sz val="16"/>
      <color rgb="FFFFC000"/>
      <name val="Calibri"/>
      <family val="2"/>
      <scheme val="minor"/>
    </font>
    <font>
      <sz val="16"/>
      <color rgb="FFFFC000"/>
      <name val="Calibri"/>
      <family val="2"/>
      <scheme val="minor"/>
    </font>
    <font>
      <sz val="10"/>
      <name val="Calibri"/>
      <family val="2"/>
      <scheme val="minor"/>
    </font>
    <font>
      <b/>
      <sz val="8"/>
      <name val="Calibri"/>
      <family val="2"/>
      <scheme val="minor"/>
    </font>
    <font>
      <sz val="10"/>
      <color rgb="FFFF0000"/>
      <name val="Arial"/>
      <family val="2"/>
    </font>
    <font>
      <sz val="11"/>
      <color theme="0" tint="-0.34998626667073579"/>
      <name val="Calibri"/>
      <family val="2"/>
      <scheme val="minor"/>
    </font>
    <font>
      <b/>
      <u/>
      <sz val="11"/>
      <color theme="0" tint="-0.34998626667073579"/>
      <name val="Calibri"/>
      <family val="2"/>
      <scheme val="minor"/>
    </font>
    <font>
      <b/>
      <u/>
      <sz val="10"/>
      <color theme="0" tint="-0.34998626667073579"/>
      <name val="Arial"/>
      <family val="2"/>
    </font>
    <font>
      <sz val="10"/>
      <color theme="0" tint="-0.34998626667073579"/>
      <name val="Arial"/>
      <family val="2"/>
    </font>
    <font>
      <sz val="10"/>
      <color theme="0" tint="-0.34998626667073579"/>
      <name val="Calibri"/>
      <family val="2"/>
      <scheme val="minor"/>
    </font>
    <font>
      <b/>
      <sz val="20"/>
      <name val="Arial"/>
      <family val="2"/>
    </font>
    <font>
      <b/>
      <sz val="12"/>
      <color rgb="FFFFC000"/>
      <name val="Arial"/>
      <family val="2"/>
    </font>
    <font>
      <sz val="11"/>
      <name val="Arial"/>
      <family val="2"/>
    </font>
    <font>
      <u/>
      <sz val="11"/>
      <color rgb="FF0000FF"/>
      <name val="Arial"/>
      <family val="2"/>
    </font>
    <font>
      <b/>
      <sz val="8"/>
      <color theme="0"/>
      <name val="Arial"/>
      <family val="2"/>
    </font>
    <font>
      <i/>
      <sz val="12"/>
      <name val="Arial"/>
      <family val="2"/>
    </font>
    <font>
      <sz val="10"/>
      <name val="Arial Black"/>
      <family val="2"/>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theme="0"/>
      </bottom>
      <diagonal/>
    </border>
    <border>
      <left/>
      <right/>
      <top/>
      <bottom style="medium">
        <color theme="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medium">
        <color theme="0"/>
      </bottom>
      <diagonal/>
    </border>
    <border>
      <left/>
      <right style="double">
        <color auto="1"/>
      </right>
      <top/>
      <bottom style="medium">
        <color theme="0"/>
      </bottom>
      <diagonal/>
    </border>
    <border>
      <left/>
      <right style="double">
        <color auto="1"/>
      </right>
      <top/>
      <bottom style="thin">
        <color indexed="64"/>
      </bottom>
      <diagonal/>
    </border>
    <border>
      <left/>
      <right style="double">
        <color auto="1"/>
      </right>
      <top/>
      <bottom style="medium">
        <color indexed="64"/>
      </bottom>
      <diagonal/>
    </border>
    <border>
      <left style="double">
        <color auto="1"/>
      </left>
      <right/>
      <top/>
      <bottom style="medium">
        <color indexed="64"/>
      </bottom>
      <diagonal/>
    </border>
    <border>
      <left style="double">
        <color auto="1"/>
      </left>
      <right/>
      <top style="medium">
        <color indexed="64"/>
      </top>
      <bottom/>
      <diagonal/>
    </border>
    <border>
      <left/>
      <right style="double">
        <color auto="1"/>
      </right>
      <top style="medium">
        <color indexed="64"/>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130">
    <xf numFmtId="0" fontId="0" fillId="0" borderId="0" xfId="0"/>
    <xf numFmtId="0" fontId="5" fillId="0" borderId="0" xfId="0" applyFont="1"/>
    <xf numFmtId="0" fontId="0" fillId="2" borderId="0" xfId="0" applyFill="1" applyProtection="1">
      <protection locked="0"/>
    </xf>
    <xf numFmtId="0" fontId="0" fillId="2" borderId="0" xfId="0" applyFill="1"/>
    <xf numFmtId="0" fontId="2" fillId="2" borderId="0" xfId="0" applyFont="1" applyFill="1" applyProtection="1">
      <protection locked="0"/>
    </xf>
    <xf numFmtId="0" fontId="2" fillId="2" borderId="2" xfId="0" applyFont="1" applyFill="1" applyBorder="1" applyProtection="1">
      <protection locked="0"/>
    </xf>
    <xf numFmtId="0" fontId="3" fillId="2" borderId="0" xfId="0" applyFont="1" applyFill="1" applyProtection="1">
      <protection locked="0"/>
    </xf>
    <xf numFmtId="165" fontId="0" fillId="2" borderId="9" xfId="0" applyNumberFormat="1" applyFill="1" applyBorder="1" applyAlignment="1" applyProtection="1">
      <alignment horizontal="center"/>
      <protection locked="0"/>
    </xf>
    <xf numFmtId="0" fontId="0" fillId="2" borderId="9" xfId="0" applyFill="1" applyBorder="1" applyAlignment="1" applyProtection="1">
      <alignment horizontal="left"/>
      <protection locked="0"/>
    </xf>
    <xf numFmtId="0" fontId="0" fillId="2" borderId="9" xfId="0" applyFill="1" applyBorder="1" applyAlignment="1" applyProtection="1">
      <alignment horizontal="center"/>
      <protection locked="0"/>
    </xf>
    <xf numFmtId="0" fontId="7" fillId="3" borderId="5" xfId="0" applyFont="1" applyFill="1" applyBorder="1" applyAlignment="1" applyProtection="1">
      <alignment horizontal="center"/>
      <protection locked="0"/>
    </xf>
    <xf numFmtId="0" fontId="7" fillId="3" borderId="6" xfId="0" applyFont="1" applyFill="1" applyBorder="1" applyAlignment="1" applyProtection="1">
      <alignment horizontal="center"/>
      <protection locked="0"/>
    </xf>
    <xf numFmtId="0" fontId="7" fillId="3" borderId="7" xfId="0"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0" fontId="1" fillId="2" borderId="0" xfId="0" applyFont="1" applyFill="1" applyAlignment="1">
      <alignment horizontal="right"/>
    </xf>
    <xf numFmtId="2" fontId="1" fillId="2" borderId="9" xfId="0" applyNumberFormat="1" applyFont="1" applyFill="1" applyBorder="1" applyAlignment="1">
      <alignment horizontal="center"/>
    </xf>
    <xf numFmtId="164" fontId="1" fillId="2" borderId="9" xfId="0" applyNumberFormat="1" applyFont="1" applyFill="1" applyBorder="1" applyAlignment="1">
      <alignment horizontal="center"/>
    </xf>
    <xf numFmtId="0" fontId="8" fillId="0" borderId="0" xfId="0" applyFont="1"/>
    <xf numFmtId="0" fontId="9" fillId="0" borderId="0" xfId="0" applyFont="1"/>
    <xf numFmtId="2" fontId="9" fillId="0" borderId="1" xfId="0" applyNumberFormat="1" applyFont="1" applyBorder="1" applyProtection="1">
      <protection locked="0"/>
    </xf>
    <xf numFmtId="166" fontId="9" fillId="0" borderId="0" xfId="0" applyNumberFormat="1" applyFont="1" applyAlignment="1">
      <alignment horizontal="center"/>
    </xf>
    <xf numFmtId="164" fontId="9" fillId="0" borderId="0" xfId="0" applyNumberFormat="1" applyFont="1" applyAlignment="1">
      <alignment horizontal="center"/>
    </xf>
    <xf numFmtId="166" fontId="5" fillId="0" borderId="3" xfId="0" applyNumberFormat="1" applyFont="1" applyBorder="1" applyAlignment="1">
      <alignment horizontal="center"/>
    </xf>
    <xf numFmtId="2" fontId="9" fillId="0" borderId="3" xfId="0" applyNumberFormat="1" applyFont="1" applyBorder="1" applyProtection="1">
      <protection locked="0"/>
    </xf>
    <xf numFmtId="0" fontId="9" fillId="0" borderId="10" xfId="0" applyFont="1" applyBorder="1" applyProtection="1">
      <protection locked="0"/>
    </xf>
    <xf numFmtId="0" fontId="9" fillId="0" borderId="3" xfId="0" applyFont="1" applyBorder="1" applyAlignment="1">
      <alignment horizontal="center"/>
    </xf>
    <xf numFmtId="0" fontId="9" fillId="0" borderId="3" xfId="0" applyFont="1" applyBorder="1"/>
    <xf numFmtId="0" fontId="9" fillId="0" borderId="10" xfId="0" applyFont="1" applyBorder="1"/>
    <xf numFmtId="0" fontId="9" fillId="0" borderId="0" xfId="0" applyFont="1" applyProtection="1">
      <protection locked="0"/>
    </xf>
    <xf numFmtId="0" fontId="9" fillId="0" borderId="10" xfId="0" applyFont="1" applyBorder="1" applyAlignment="1" applyProtection="1">
      <alignment vertical="center"/>
      <protection locked="0"/>
    </xf>
    <xf numFmtId="0" fontId="14" fillId="3" borderId="12" xfId="0" applyFont="1" applyFill="1" applyBorder="1"/>
    <xf numFmtId="0" fontId="14" fillId="3" borderId="16" xfId="0" applyFont="1" applyFill="1" applyBorder="1" applyAlignment="1">
      <alignment horizontal="right"/>
    </xf>
    <xf numFmtId="0" fontId="14" fillId="3" borderId="17" xfId="0" applyFont="1" applyFill="1" applyBorder="1"/>
    <xf numFmtId="0" fontId="14" fillId="3" borderId="18" xfId="0" applyFont="1" applyFill="1" applyBorder="1"/>
    <xf numFmtId="0" fontId="14" fillId="3" borderId="19" xfId="0" applyFont="1" applyFill="1" applyBorder="1"/>
    <xf numFmtId="0" fontId="11" fillId="0" borderId="16" xfId="0" applyFont="1" applyBorder="1" applyAlignment="1">
      <alignment horizontal="left" vertical="center"/>
    </xf>
    <xf numFmtId="4" fontId="9" fillId="0" borderId="20" xfId="0" applyNumberFormat="1" applyFont="1" applyBorder="1"/>
    <xf numFmtId="0" fontId="9" fillId="0" borderId="16" xfId="0" applyFont="1" applyBorder="1" applyAlignment="1">
      <alignment horizontal="justify" vertical="top" wrapText="1"/>
    </xf>
    <xf numFmtId="0" fontId="10" fillId="0" borderId="16" xfId="0" applyFont="1" applyBorder="1" applyAlignment="1">
      <alignment vertical="top" wrapText="1"/>
    </xf>
    <xf numFmtId="0" fontId="9" fillId="0" borderId="16" xfId="0" applyFont="1" applyBorder="1"/>
    <xf numFmtId="0" fontId="10" fillId="0" borderId="16" xfId="0" applyFont="1" applyBorder="1"/>
    <xf numFmtId="0" fontId="9" fillId="0" borderId="16" xfId="0" applyFont="1" applyBorder="1" applyAlignment="1">
      <alignment vertical="top" wrapText="1"/>
    </xf>
    <xf numFmtId="0" fontId="5" fillId="0" borderId="16" xfId="0" applyFont="1" applyBorder="1"/>
    <xf numFmtId="164" fontId="5" fillId="0" borderId="21" xfId="0" applyNumberFormat="1" applyFont="1" applyBorder="1"/>
    <xf numFmtId="0" fontId="5" fillId="0" borderId="22" xfId="0" applyFont="1" applyBorder="1"/>
    <xf numFmtId="0" fontId="11" fillId="0" borderId="23" xfId="0" applyFont="1" applyBorder="1" applyAlignment="1">
      <alignment vertical="center"/>
    </xf>
    <xf numFmtId="0" fontId="11" fillId="0" borderId="23" xfId="0" applyFont="1" applyBorder="1"/>
    <xf numFmtId="0" fontId="9" fillId="0" borderId="24" xfId="0" applyFont="1" applyBorder="1"/>
    <xf numFmtId="0" fontId="11" fillId="0" borderId="23" xfId="0" applyFont="1" applyBorder="1" applyAlignment="1">
      <alignment horizontal="justify" vertical="center" wrapText="1"/>
    </xf>
    <xf numFmtId="0" fontId="5" fillId="0" borderId="22" xfId="0" applyFont="1" applyBorder="1" applyAlignment="1">
      <alignment horizontal="justify" wrapText="1"/>
    </xf>
    <xf numFmtId="0" fontId="9" fillId="0" borderId="23" xfId="0" applyFont="1" applyBorder="1"/>
    <xf numFmtId="0" fontId="11" fillId="0" borderId="16" xfId="0" applyFont="1" applyBorder="1" applyAlignment="1">
      <alignment horizontal="justify" wrapText="1"/>
    </xf>
    <xf numFmtId="164" fontId="11" fillId="0" borderId="21" xfId="0" applyNumberFormat="1" applyFont="1" applyBorder="1"/>
    <xf numFmtId="0" fontId="9" fillId="0" borderId="17" xfId="0" applyFont="1" applyBorder="1" applyProtection="1">
      <protection locked="0"/>
    </xf>
    <xf numFmtId="0" fontId="9" fillId="0" borderId="25" xfId="0" applyFont="1" applyBorder="1"/>
    <xf numFmtId="0" fontId="9" fillId="0" borderId="26" xfId="0" applyFont="1" applyBorder="1"/>
    <xf numFmtId="0" fontId="9" fillId="0" borderId="27" xfId="0" applyFont="1" applyBorder="1" applyProtection="1">
      <protection locked="0"/>
    </xf>
    <xf numFmtId="0" fontId="17" fillId="2" borderId="9" xfId="0" applyFont="1" applyFill="1" applyBorder="1" applyAlignment="1" applyProtection="1">
      <alignment horizontal="left"/>
      <protection locked="0"/>
    </xf>
    <xf numFmtId="0" fontId="17" fillId="2" borderId="9" xfId="0" applyFont="1" applyFill="1" applyBorder="1" applyAlignment="1" applyProtection="1">
      <alignment horizontal="center"/>
      <protection locked="0"/>
    </xf>
    <xf numFmtId="0" fontId="6" fillId="2" borderId="0" xfId="0" applyFont="1" applyFill="1" applyAlignment="1" applyProtection="1">
      <alignment horizontal="center"/>
      <protection locked="0"/>
    </xf>
    <xf numFmtId="2" fontId="9" fillId="0" borderId="0" xfId="0" applyNumberFormat="1" applyFont="1" applyProtection="1">
      <protection locked="0"/>
    </xf>
    <xf numFmtId="2" fontId="5" fillId="0" borderId="28" xfId="0" applyNumberFormat="1" applyFont="1" applyBorder="1" applyProtection="1">
      <protection locked="0"/>
    </xf>
    <xf numFmtId="4" fontId="5" fillId="0" borderId="29" xfId="0" applyNumberFormat="1" applyFont="1" applyBorder="1"/>
    <xf numFmtId="0" fontId="7" fillId="3" borderId="4" xfId="0" applyFont="1" applyFill="1" applyBorder="1" applyAlignment="1" applyProtection="1">
      <alignment horizontal="center"/>
      <protection locked="0"/>
    </xf>
    <xf numFmtId="164" fontId="21" fillId="0" borderId="21" xfId="0" applyNumberFormat="1" applyFont="1" applyBorder="1" applyProtection="1">
      <protection locked="0"/>
    </xf>
    <xf numFmtId="0" fontId="19" fillId="4" borderId="16" xfId="0" applyFont="1" applyFill="1" applyBorder="1" applyAlignment="1">
      <alignment horizontal="right"/>
    </xf>
    <xf numFmtId="14" fontId="9" fillId="4" borderId="1" xfId="0" applyNumberFormat="1" applyFont="1" applyFill="1" applyBorder="1" applyAlignment="1" applyProtection="1">
      <alignment horizontal="right"/>
      <protection locked="0"/>
    </xf>
    <xf numFmtId="0" fontId="20" fillId="4" borderId="0" xfId="0" applyFont="1" applyFill="1" applyAlignment="1" applyProtection="1">
      <alignment horizontal="right" vertical="center" wrapText="1"/>
      <protection locked="0"/>
    </xf>
    <xf numFmtId="164" fontId="9" fillId="4" borderId="20" xfId="0" applyNumberFormat="1" applyFont="1" applyFill="1" applyBorder="1" applyProtection="1">
      <protection locked="0"/>
    </xf>
    <xf numFmtId="167" fontId="17" fillId="2" borderId="9" xfId="0" applyNumberFormat="1" applyFont="1" applyFill="1" applyBorder="1" applyAlignment="1" applyProtection="1">
      <alignment horizontal="center"/>
      <protection locked="0"/>
    </xf>
    <xf numFmtId="167" fontId="17" fillId="0" borderId="9" xfId="0" applyNumberFormat="1" applyFont="1" applyBorder="1" applyAlignment="1" applyProtection="1">
      <alignment horizontal="center"/>
      <protection locked="0"/>
    </xf>
    <xf numFmtId="44" fontId="0" fillId="2" borderId="9" xfId="1" applyFont="1" applyFill="1" applyBorder="1" applyAlignment="1" applyProtection="1">
      <alignment horizontal="center"/>
      <protection locked="0"/>
    </xf>
    <xf numFmtId="0" fontId="9" fillId="0" borderId="16" xfId="0" applyFont="1" applyBorder="1" applyAlignment="1">
      <alignment horizontal="justify" vertical="center" wrapText="1"/>
    </xf>
    <xf numFmtId="0" fontId="24" fillId="0" borderId="16" xfId="0" applyFont="1" applyBorder="1" applyAlignment="1">
      <alignment horizontal="justify" vertical="center" wrapText="1"/>
    </xf>
    <xf numFmtId="0" fontId="5" fillId="0" borderId="16" xfId="0" applyFont="1" applyBorder="1" applyAlignment="1">
      <alignment vertical="center"/>
    </xf>
    <xf numFmtId="2" fontId="9" fillId="0" borderId="1" xfId="0" applyNumberFormat="1" applyFont="1" applyBorder="1" applyAlignment="1" applyProtection="1">
      <alignment vertical="center"/>
      <protection locked="0"/>
    </xf>
    <xf numFmtId="164" fontId="9" fillId="0" borderId="0" xfId="0" applyNumberFormat="1" applyFont="1" applyAlignment="1">
      <alignment horizontal="center" vertical="center"/>
    </xf>
    <xf numFmtId="2" fontId="9" fillId="0" borderId="20" xfId="0" applyNumberFormat="1" applyFont="1" applyBorder="1" applyAlignment="1">
      <alignment vertical="center"/>
    </xf>
    <xf numFmtId="2" fontId="5" fillId="0" borderId="28" xfId="0" applyNumberFormat="1" applyFont="1" applyBorder="1" applyAlignment="1" applyProtection="1">
      <alignment vertical="center"/>
      <protection locked="0"/>
    </xf>
    <xf numFmtId="0" fontId="9" fillId="0" borderId="0" xfId="0" applyFont="1" applyAlignment="1">
      <alignment horizontal="center" vertical="center"/>
    </xf>
    <xf numFmtId="164" fontId="5" fillId="0" borderId="29" xfId="0" applyNumberFormat="1" applyFont="1" applyBorder="1" applyAlignment="1">
      <alignment vertical="center"/>
    </xf>
    <xf numFmtId="0" fontId="5" fillId="0" borderId="16" xfId="0" applyFont="1" applyBorder="1" applyAlignment="1">
      <alignment horizontal="justify" vertical="center" wrapText="1"/>
    </xf>
    <xf numFmtId="0" fontId="5" fillId="0" borderId="0" xfId="0" applyFont="1" applyAlignment="1">
      <alignment vertical="center"/>
    </xf>
    <xf numFmtId="0" fontId="0" fillId="2" borderId="30" xfId="0" applyFill="1" applyBorder="1" applyAlignment="1" applyProtection="1">
      <alignment horizontal="center"/>
      <protection locked="0"/>
    </xf>
    <xf numFmtId="0" fontId="0" fillId="2" borderId="0" xfId="0" applyFill="1" applyAlignment="1">
      <alignment horizontal="right"/>
    </xf>
    <xf numFmtId="2" fontId="9" fillId="2" borderId="0" xfId="0" applyNumberFormat="1" applyFont="1" applyFill="1" applyAlignment="1" applyProtection="1">
      <alignment horizontal="right" vertical="center"/>
      <protection locked="0"/>
    </xf>
    <xf numFmtId="0" fontId="26" fillId="2" borderId="0" xfId="0" applyFont="1" applyFill="1" applyAlignment="1">
      <alignment horizontal="center"/>
    </xf>
    <xf numFmtId="2" fontId="27" fillId="2" borderId="0" xfId="0" applyNumberFormat="1" applyFont="1" applyFill="1" applyAlignment="1" applyProtection="1">
      <alignment horizontal="right" vertical="center"/>
      <protection locked="0"/>
    </xf>
    <xf numFmtId="0" fontId="28" fillId="2" borderId="0" xfId="0" applyFont="1" applyFill="1" applyAlignment="1">
      <alignment horizontal="justify" vertical="center" wrapText="1"/>
    </xf>
    <xf numFmtId="0" fontId="29" fillId="2" borderId="0" xfId="0" applyFont="1" applyFill="1" applyAlignment="1" applyProtection="1">
      <alignment horizontal="center"/>
      <protection locked="0"/>
    </xf>
    <xf numFmtId="164" fontId="27" fillId="2" borderId="0" xfId="0" applyNumberFormat="1" applyFont="1" applyFill="1" applyAlignment="1">
      <alignment horizontal="center" vertical="center"/>
    </xf>
    <xf numFmtId="0" fontId="30" fillId="2" borderId="0" xfId="0" applyFont="1" applyFill="1" applyProtection="1">
      <protection locked="0"/>
    </xf>
    <xf numFmtId="0" fontId="34" fillId="2" borderId="0" xfId="0" applyFont="1" applyFill="1" applyAlignment="1" applyProtection="1">
      <alignment horizontal="center"/>
      <protection locked="0"/>
    </xf>
    <xf numFmtId="0" fontId="27" fillId="0" borderId="0" xfId="0" applyFont="1" applyAlignment="1">
      <alignment horizontal="justify" vertical="center" wrapText="1"/>
    </xf>
    <xf numFmtId="0" fontId="31" fillId="0" borderId="0" xfId="0" applyFont="1" applyAlignment="1">
      <alignment horizontal="justify" vertical="center" wrapText="1"/>
    </xf>
    <xf numFmtId="164" fontId="30" fillId="2" borderId="0" xfId="0" applyNumberFormat="1" applyFont="1" applyFill="1" applyAlignment="1" applyProtection="1">
      <alignment horizontal="center"/>
      <protection locked="0"/>
    </xf>
    <xf numFmtId="164" fontId="30" fillId="2" borderId="0" xfId="1" applyNumberFormat="1" applyFont="1" applyFill="1" applyBorder="1" applyProtection="1">
      <protection locked="0"/>
    </xf>
    <xf numFmtId="0" fontId="36" fillId="3" borderId="1" xfId="0" applyFont="1" applyFill="1" applyBorder="1" applyAlignment="1" applyProtection="1">
      <alignment horizontal="center"/>
      <protection locked="0"/>
    </xf>
    <xf numFmtId="0" fontId="0" fillId="2" borderId="1" xfId="0" applyFill="1" applyBorder="1" applyProtection="1">
      <protection locked="0"/>
    </xf>
    <xf numFmtId="44" fontId="9" fillId="0" borderId="31" xfId="1" applyFont="1" applyBorder="1" applyAlignment="1" applyProtection="1"/>
    <xf numFmtId="0" fontId="0" fillId="2" borderId="6" xfId="0" applyFill="1" applyBorder="1" applyProtection="1">
      <protection locked="0"/>
    </xf>
    <xf numFmtId="0" fontId="37" fillId="2" borderId="0" xfId="0" applyFont="1" applyFill="1" applyAlignment="1" applyProtection="1">
      <alignment horizontal="center" wrapText="1"/>
      <protection locked="0"/>
    </xf>
    <xf numFmtId="0" fontId="38" fillId="2" borderId="0" xfId="0" applyFont="1" applyFill="1" applyAlignment="1" applyProtection="1">
      <alignment horizontal="center" wrapText="1"/>
      <protection locked="0"/>
    </xf>
    <xf numFmtId="0" fontId="7" fillId="3" borderId="0" xfId="0" applyFont="1" applyFill="1" applyAlignment="1" applyProtection="1">
      <alignment horizontal="center"/>
      <protection locked="0"/>
    </xf>
    <xf numFmtId="0" fontId="14" fillId="0" borderId="16" xfId="0" applyFont="1" applyBorder="1"/>
    <xf numFmtId="0" fontId="14" fillId="0" borderId="0" xfId="0" applyFont="1"/>
    <xf numFmtId="0" fontId="1" fillId="2" borderId="0" xfId="0" applyFont="1" applyFill="1" applyAlignment="1" applyProtection="1">
      <alignment horizontal="center"/>
      <protection locked="0"/>
    </xf>
    <xf numFmtId="0" fontId="4" fillId="2" borderId="0" xfId="0" applyFont="1" applyFill="1" applyAlignment="1">
      <alignment horizontal="center" vertical="center" wrapText="1"/>
    </xf>
    <xf numFmtId="0" fontId="1" fillId="2" borderId="0" xfId="0" applyFont="1" applyFill="1" applyAlignment="1" applyProtection="1">
      <alignment horizontal="center"/>
      <protection locked="0"/>
    </xf>
    <xf numFmtId="0" fontId="0" fillId="2" borderId="0" xfId="0" applyFill="1" applyAlignment="1">
      <alignment horizontal="center"/>
    </xf>
    <xf numFmtId="0" fontId="32" fillId="2" borderId="0" xfId="0" applyFont="1" applyFill="1" applyAlignment="1" applyProtection="1">
      <alignment horizontal="center" vertical="center"/>
      <protection locked="0"/>
    </xf>
    <xf numFmtId="0" fontId="33" fillId="3" borderId="0" xfId="0" applyFont="1" applyFill="1" applyAlignment="1" applyProtection="1">
      <alignment horizontal="center" vertical="center"/>
      <protection locked="0"/>
    </xf>
    <xf numFmtId="0" fontId="38" fillId="2" borderId="0" xfId="0" applyFont="1" applyFill="1" applyAlignment="1" applyProtection="1">
      <alignment horizontal="center" wrapText="1"/>
      <protection locked="0"/>
    </xf>
    <xf numFmtId="0" fontId="39" fillId="0" borderId="0" xfId="0" applyFont="1" applyAlignment="1">
      <alignment horizontal="center" vertical="center"/>
    </xf>
    <xf numFmtId="0" fontId="37" fillId="2" borderId="0" xfId="0" applyFont="1" applyFill="1" applyAlignment="1" applyProtection="1">
      <alignment horizontal="center" wrapText="1"/>
      <protection locked="0"/>
    </xf>
    <xf numFmtId="0" fontId="21" fillId="0" borderId="0" xfId="0" applyFont="1" applyAlignment="1" applyProtection="1">
      <alignment horizontal="right"/>
      <protection locked="0"/>
    </xf>
    <xf numFmtId="0" fontId="12" fillId="3" borderId="16" xfId="0" applyFont="1" applyFill="1" applyBorder="1" applyAlignment="1">
      <alignment horizontal="center"/>
    </xf>
    <xf numFmtId="0" fontId="13" fillId="3" borderId="0" xfId="0" applyFont="1" applyFill="1"/>
    <xf numFmtId="0" fontId="13" fillId="3" borderId="17" xfId="0" applyFont="1" applyFill="1" applyBorder="1"/>
    <xf numFmtId="17" fontId="15" fillId="3" borderId="11" xfId="0" applyNumberFormat="1"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22" fillId="3" borderId="13" xfId="0" applyFont="1" applyFill="1" applyBorder="1" applyAlignment="1">
      <alignment horizontal="center"/>
    </xf>
    <xf numFmtId="0" fontId="23" fillId="3" borderId="14" xfId="0" applyFont="1" applyFill="1" applyBorder="1" applyAlignment="1">
      <alignment horizontal="center"/>
    </xf>
    <xf numFmtId="0" fontId="23" fillId="3" borderId="15" xfId="0" applyFont="1" applyFill="1" applyBorder="1" applyAlignment="1">
      <alignment horizontal="center"/>
    </xf>
    <xf numFmtId="0" fontId="22" fillId="3" borderId="16" xfId="0" applyFont="1" applyFill="1" applyBorder="1" applyAlignment="1">
      <alignment horizontal="center"/>
    </xf>
    <xf numFmtId="0" fontId="22" fillId="3" borderId="0" xfId="0" applyFont="1" applyFill="1" applyAlignment="1">
      <alignment horizontal="center"/>
    </xf>
    <xf numFmtId="0" fontId="22" fillId="3" borderId="17" xfId="0" applyFont="1" applyFill="1" applyBorder="1" applyAlignment="1">
      <alignment horizontal="center"/>
    </xf>
    <xf numFmtId="0" fontId="16" fillId="0" borderId="10" xfId="0" applyFont="1" applyBorder="1" applyAlignment="1">
      <alignment vertical="center"/>
    </xf>
    <xf numFmtId="0" fontId="16" fillId="0" borderId="24" xfId="0" applyFont="1" applyBorder="1" applyAlignment="1">
      <alignment vertical="center"/>
    </xf>
  </cellXfs>
  <cellStyles count="2">
    <cellStyle name="Currency" xfId="1" builtinId="4"/>
    <cellStyle name="Normal" xfId="0" builtinId="0"/>
  </cellStyles>
  <dxfs count="1">
    <dxf>
      <fill>
        <patternFill>
          <bgColor rgb="FFFFFF00"/>
        </patternFill>
      </fill>
    </dxf>
  </dxfs>
  <tableStyles count="0" defaultTableStyle="TableStyleMedium9" defaultPivotStyle="PivotStyleLight16"/>
  <colors>
    <mruColors>
      <color rgb="FFCC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156882</xdr:colOff>
      <xdr:row>4</xdr:row>
      <xdr:rowOff>149241</xdr:rowOff>
    </xdr:from>
    <xdr:to>
      <xdr:col>6</xdr:col>
      <xdr:colOff>643013</xdr:colOff>
      <xdr:row>13</xdr:row>
      <xdr:rowOff>138400</xdr:rowOff>
    </xdr:to>
    <xdr:pic>
      <xdr:nvPicPr>
        <xdr:cNvPr id="2" name="Picture 1">
          <a:extLst>
            <a:ext uri="{FF2B5EF4-FFF2-40B4-BE49-F238E27FC236}">
              <a16:creationId xmlns:a16="http://schemas.microsoft.com/office/drawing/2014/main" id="{4F8D9C9F-C877-ECE7-BCCA-744D177A70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04" t="13170" r="87606" b="45050"/>
        <a:stretch/>
      </xdr:blipFill>
      <xdr:spPr bwMode="auto">
        <a:xfrm>
          <a:off x="9906000" y="1325859"/>
          <a:ext cx="1393807" cy="14011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
  <sheetViews>
    <sheetView zoomScale="85" zoomScaleNormal="85" workbookViewId="0">
      <selection activeCell="P18" sqref="P18"/>
    </sheetView>
  </sheetViews>
  <sheetFormatPr defaultColWidth="9.140625" defaultRowHeight="12.75" x14ac:dyDescent="0.2"/>
  <cols>
    <col min="1" max="1" width="15" style="3" customWidth="1"/>
    <col min="2" max="2" width="12.85546875" style="3" bestFit="1" customWidth="1"/>
    <col min="3" max="3" width="33.42578125" style="3" customWidth="1"/>
    <col min="4" max="4" width="72" style="3" customWidth="1"/>
    <col min="5" max="5" width="13" style="3" customWidth="1"/>
    <col min="6" max="6" width="13.5703125" style="3" customWidth="1"/>
    <col min="7" max="7" width="14.5703125" style="3" customWidth="1"/>
    <col min="8" max="8" width="9.140625" style="85" hidden="1" customWidth="1"/>
    <col min="9" max="9" width="9.140625" style="3" hidden="1" customWidth="1"/>
    <col min="10" max="10" width="60.140625" style="3" hidden="1" customWidth="1"/>
    <col min="11" max="12" width="9.140625" style="3" hidden="1" customWidth="1"/>
    <col min="13" max="13" width="9.140625" style="3" customWidth="1"/>
    <col min="14" max="16384" width="9.140625" style="3"/>
  </cols>
  <sheetData>
    <row r="1" spans="1:7" ht="48.75" customHeight="1" x14ac:dyDescent="0.2">
      <c r="A1" s="111" t="s">
        <v>65</v>
      </c>
      <c r="B1" s="111"/>
      <c r="C1" s="111"/>
      <c r="D1" s="111"/>
      <c r="E1" s="111"/>
      <c r="F1" s="111"/>
      <c r="G1" s="111"/>
    </row>
    <row r="2" spans="1:7" ht="6.75" customHeight="1" x14ac:dyDescent="0.25">
      <c r="A2" s="60"/>
      <c r="B2" s="60"/>
      <c r="C2" s="60"/>
      <c r="D2" s="60"/>
      <c r="E2" s="60"/>
      <c r="F2" s="60"/>
      <c r="G2" s="60"/>
    </row>
    <row r="3" spans="1:7" ht="18" customHeight="1" x14ac:dyDescent="0.2">
      <c r="A3" s="112" t="s">
        <v>57</v>
      </c>
      <c r="B3" s="112"/>
      <c r="C3" s="112"/>
      <c r="D3" s="112"/>
      <c r="E3" s="112"/>
      <c r="F3" s="112"/>
      <c r="G3" s="112"/>
    </row>
    <row r="4" spans="1:7" ht="19.5" customHeight="1" x14ac:dyDescent="0.2">
      <c r="A4" s="112" t="s">
        <v>60</v>
      </c>
      <c r="B4" s="112"/>
      <c r="C4" s="112"/>
      <c r="D4" s="112"/>
      <c r="E4" s="112"/>
      <c r="F4" s="112"/>
      <c r="G4" s="112"/>
    </row>
    <row r="5" spans="1:7" x14ac:dyDescent="0.2">
      <c r="A5" s="2"/>
      <c r="B5" s="2"/>
      <c r="C5" s="2"/>
      <c r="D5" s="2"/>
      <c r="E5" s="2"/>
      <c r="F5" s="2"/>
      <c r="G5" s="2"/>
    </row>
    <row r="6" spans="1:7" ht="12" customHeight="1" x14ac:dyDescent="0.2">
      <c r="A6" s="4" t="s">
        <v>0</v>
      </c>
      <c r="B6" s="4"/>
      <c r="C6" s="2"/>
      <c r="D6" s="99"/>
      <c r="E6" s="2"/>
      <c r="F6" s="2"/>
      <c r="G6" s="2"/>
    </row>
    <row r="7" spans="1:7" ht="12" customHeight="1" x14ac:dyDescent="0.2">
      <c r="A7" s="2"/>
      <c r="B7" s="2"/>
      <c r="C7" s="2"/>
      <c r="D7" s="101"/>
      <c r="E7" s="2"/>
      <c r="F7" s="2"/>
      <c r="G7" s="2"/>
    </row>
    <row r="8" spans="1:7" ht="12" customHeight="1" x14ac:dyDescent="0.2">
      <c r="A8" s="4" t="s">
        <v>25</v>
      </c>
      <c r="B8" s="4"/>
      <c r="C8" s="4"/>
      <c r="D8" s="99"/>
      <c r="E8" s="2"/>
      <c r="F8" s="2"/>
      <c r="G8" s="2"/>
    </row>
    <row r="9" spans="1:7" ht="12" customHeight="1" x14ac:dyDescent="0.2">
      <c r="A9" s="4" t="s">
        <v>1</v>
      </c>
      <c r="B9" s="4"/>
      <c r="C9" s="4"/>
      <c r="D9" s="5"/>
      <c r="E9" s="4"/>
      <c r="F9" s="4"/>
      <c r="G9" s="4"/>
    </row>
    <row r="10" spans="1:7" ht="12" customHeight="1" x14ac:dyDescent="0.2">
      <c r="A10" s="4" t="s">
        <v>2</v>
      </c>
      <c r="B10" s="4"/>
      <c r="C10" s="4"/>
      <c r="D10" s="5"/>
      <c r="E10" s="4"/>
      <c r="F10" s="4"/>
      <c r="G10" s="4"/>
    </row>
    <row r="11" spans="1:7" ht="12" customHeight="1" x14ac:dyDescent="0.2">
      <c r="A11" s="4" t="s">
        <v>3</v>
      </c>
      <c r="B11" s="4"/>
      <c r="C11" s="4"/>
      <c r="D11" s="5"/>
      <c r="E11" s="4"/>
      <c r="F11" s="4"/>
      <c r="G11" s="4"/>
    </row>
    <row r="12" spans="1:7" ht="12" customHeight="1" x14ac:dyDescent="0.2">
      <c r="A12" s="6" t="s">
        <v>4</v>
      </c>
      <c r="B12" s="6"/>
      <c r="C12" s="4"/>
      <c r="D12" s="5"/>
      <c r="E12" s="4"/>
      <c r="F12" s="4"/>
      <c r="G12" s="4"/>
    </row>
    <row r="13" spans="1:7" ht="12" customHeight="1" x14ac:dyDescent="0.2">
      <c r="A13" s="4"/>
      <c r="B13" s="4"/>
      <c r="C13" s="4"/>
      <c r="D13" s="4"/>
      <c r="E13" s="4"/>
      <c r="F13" s="4"/>
      <c r="G13" s="4"/>
    </row>
    <row r="14" spans="1:7" ht="12" customHeight="1" x14ac:dyDescent="0.2">
      <c r="A14" s="4" t="s">
        <v>5</v>
      </c>
      <c r="B14" s="4"/>
      <c r="C14" s="4" t="s">
        <v>6</v>
      </c>
      <c r="D14" s="4"/>
      <c r="E14" s="4"/>
      <c r="F14" s="4"/>
      <c r="G14" s="4"/>
    </row>
    <row r="15" spans="1:7" ht="12" customHeight="1" x14ac:dyDescent="0.2">
      <c r="A15" s="4"/>
      <c r="B15" s="4"/>
      <c r="C15" s="4" t="s">
        <v>14</v>
      </c>
      <c r="D15" s="4"/>
      <c r="E15" s="4"/>
      <c r="F15" s="4"/>
      <c r="G15" s="4"/>
    </row>
    <row r="16" spans="1:7" ht="14.25" x14ac:dyDescent="0.2">
      <c r="A16" s="4"/>
      <c r="B16" s="4"/>
      <c r="C16" s="4" t="s">
        <v>7</v>
      </c>
      <c r="D16" s="4"/>
      <c r="E16" s="93" t="s">
        <v>43</v>
      </c>
      <c r="F16" s="93"/>
    </row>
    <row r="17" spans="1:12" ht="12" customHeight="1" x14ac:dyDescent="0.2">
      <c r="A17" s="4"/>
      <c r="B17" s="4"/>
      <c r="C17" s="4"/>
      <c r="D17" s="4"/>
      <c r="E17" s="4"/>
      <c r="F17" s="4"/>
      <c r="G17" s="4"/>
    </row>
    <row r="18" spans="1:12" ht="12" customHeight="1" x14ac:dyDescent="0.2">
      <c r="A18" s="4"/>
      <c r="B18" s="4"/>
      <c r="C18" s="4"/>
      <c r="D18" s="4"/>
      <c r="E18" s="114" t="str">
        <f>'Calculation Sheet'!$C$6</f>
        <v>Rates Effective May 1st, 2024</v>
      </c>
      <c r="F18" s="114"/>
      <c r="G18" s="114"/>
    </row>
    <row r="19" spans="1:12" ht="15" customHeight="1" x14ac:dyDescent="0.2">
      <c r="A19" s="64" t="s">
        <v>8</v>
      </c>
      <c r="B19" s="64" t="s">
        <v>34</v>
      </c>
      <c r="C19" s="10"/>
      <c r="D19" s="11" t="s">
        <v>59</v>
      </c>
      <c r="E19" s="104" t="s">
        <v>11</v>
      </c>
      <c r="F19" s="104" t="s">
        <v>36</v>
      </c>
      <c r="G19" s="10" t="s">
        <v>12</v>
      </c>
      <c r="H19" s="87" t="s">
        <v>39</v>
      </c>
      <c r="I19" s="87" t="s">
        <v>39</v>
      </c>
      <c r="J19" s="87" t="s">
        <v>39</v>
      </c>
      <c r="K19" s="87" t="s">
        <v>39</v>
      </c>
      <c r="L19" s="87" t="s">
        <v>39</v>
      </c>
    </row>
    <row r="20" spans="1:12" ht="15" customHeight="1" x14ac:dyDescent="0.2">
      <c r="A20" s="12" t="s">
        <v>9</v>
      </c>
      <c r="B20" s="12" t="s">
        <v>35</v>
      </c>
      <c r="C20" s="14" t="s">
        <v>10</v>
      </c>
      <c r="D20" s="98" t="s">
        <v>58</v>
      </c>
      <c r="E20" s="13" t="s">
        <v>29</v>
      </c>
      <c r="F20" s="13" t="s">
        <v>37</v>
      </c>
      <c r="G20" s="14" t="s">
        <v>13</v>
      </c>
      <c r="H20" s="87" t="s">
        <v>40</v>
      </c>
      <c r="I20" s="87" t="s">
        <v>40</v>
      </c>
      <c r="J20" s="87" t="s">
        <v>40</v>
      </c>
      <c r="K20" s="87" t="s">
        <v>40</v>
      </c>
      <c r="L20" s="87" t="s">
        <v>40</v>
      </c>
    </row>
    <row r="21" spans="1:12" s="2" customFormat="1" ht="15.95" customHeight="1" x14ac:dyDescent="0.25">
      <c r="A21" s="7"/>
      <c r="B21" s="70"/>
      <c r="C21" s="58"/>
      <c r="D21" s="84"/>
      <c r="E21" s="9"/>
      <c r="F21" s="72">
        <f>E21*I21</f>
        <v>0</v>
      </c>
      <c r="G21" s="100">
        <f>E21*H21</f>
        <v>0</v>
      </c>
      <c r="H21" s="88" t="b">
        <f>IF(D21=$J$22,$K$22,IF(D21=$J$23,$K$23,IF(D21=$J$24,$K$24,IF(D21=$J$25,$K$25,IF(D21=$J$26,$K$26,IF(D21=$J$27,$K$27,IF(D21=$J$28,$K$28,IF(D21=$J$29,$K$29,IF(D21=$J$30,$K$30,IF(D21=$J$31,$K$31,IF(D21=$J$32,$K$32,IF(D21=$J$33,$K$33))))))))))))</f>
        <v>0</v>
      </c>
      <c r="I21" s="88" t="b">
        <f>IF(D21=$J$22,$L$22,IF(D21=$J$23,$L$23,IF(D21=$J$24,$L$24,IF(D21=$J$25,$L$25,IF(D21=$J$26,$L$26,IF(D21=$J$27,$L$27,IF(D21=$J$28,$L$28,IF(D21=$J$29,$L$29,IF(D21=$J$30,$L$30,IF(D21=$J$31,$L$31,IF(D21=$J$32,$L32,IF(D21=$J$33,$L$33))))))))))))</f>
        <v>0</v>
      </c>
      <c r="J21" s="89" t="s">
        <v>42</v>
      </c>
      <c r="K21" s="90" t="s">
        <v>41</v>
      </c>
      <c r="L21" s="90" t="s">
        <v>21</v>
      </c>
    </row>
    <row r="22" spans="1:12" s="2" customFormat="1" ht="15.95" customHeight="1" x14ac:dyDescent="0.25">
      <c r="A22" s="7"/>
      <c r="B22" s="71"/>
      <c r="C22" s="8"/>
      <c r="D22" s="84"/>
      <c r="E22" s="9"/>
      <c r="F22" s="72">
        <f t="shared" ref="F22:F60" si="0">E22*I22</f>
        <v>0</v>
      </c>
      <c r="G22" s="100">
        <f t="shared" ref="G22:G60" si="1">E22*H22</f>
        <v>0</v>
      </c>
      <c r="H22" s="88" t="b">
        <f t="shared" ref="H22:H60" si="2">IF(D22=$J$22,$K$22,IF(D22=$J$23,$K$23,IF(D22=$J$24,$K$24,IF(D22=$J$25,$K$25,IF(D22=$J$26,$K$26,IF(D22=$J$27,$K$27,IF(D22=$J$28,$K$28,IF(D22=$J$29,$K$29,IF(D22=$J$30,$K$30,IF(D22=$J$31,$K$31,IF(D22=$J$32,$K$32,IF(D22=$J$33,$K$33))))))))))))</f>
        <v>0</v>
      </c>
      <c r="I22" s="88" t="b">
        <f t="shared" ref="I22:I60" si="3">IF(D22=$J$22,$L$22,IF(D22=$J$23,$L$23,IF(D22=$J$24,$L$24,IF(D22=$J$25,$L$25,IF(D22=$J$26,$L$26,IF(D22=$J$27,$L$27,IF(D22=$J$28,$L$28,IF(D22=$J$29,$L$29,IF(D22=$J$30,$L$30,IF(D22=$J$31,$L$31,IF(D22=$J$32,$L33,IF(D22=$J$33,$L$33))))))))))))</f>
        <v>0</v>
      </c>
      <c r="J22" s="94" t="s">
        <v>45</v>
      </c>
      <c r="K22" s="91">
        <f>'Calculation Sheet'!C51</f>
        <v>1.41</v>
      </c>
      <c r="L22" s="97">
        <f>'Calculation Sheet'!C21</f>
        <v>12.16</v>
      </c>
    </row>
    <row r="23" spans="1:12" s="2" customFormat="1" ht="15.95" customHeight="1" x14ac:dyDescent="0.25">
      <c r="A23" s="7"/>
      <c r="B23" s="71"/>
      <c r="C23" s="8"/>
      <c r="D23" s="84"/>
      <c r="E23" s="9"/>
      <c r="F23" s="72">
        <f t="shared" si="0"/>
        <v>0</v>
      </c>
      <c r="G23" s="100">
        <f t="shared" si="1"/>
        <v>0</v>
      </c>
      <c r="H23" s="88" t="b">
        <f t="shared" si="2"/>
        <v>0</v>
      </c>
      <c r="I23" s="88" t="b">
        <f t="shared" si="3"/>
        <v>0</v>
      </c>
      <c r="J23" s="95" t="s">
        <v>46</v>
      </c>
      <c r="K23" s="91">
        <f>'Calculation Sheet'!C52</f>
        <v>1.41</v>
      </c>
      <c r="L23" s="97">
        <f>'Calculation Sheet'!C22</f>
        <v>0</v>
      </c>
    </row>
    <row r="24" spans="1:12" s="2" customFormat="1" ht="15.95" customHeight="1" x14ac:dyDescent="0.25">
      <c r="A24" s="7"/>
      <c r="B24" s="71"/>
      <c r="C24" s="58"/>
      <c r="D24" s="84"/>
      <c r="E24" s="59"/>
      <c r="F24" s="72">
        <f t="shared" si="0"/>
        <v>0</v>
      </c>
      <c r="G24" s="100">
        <f t="shared" si="1"/>
        <v>0</v>
      </c>
      <c r="H24" s="88" t="b">
        <f t="shared" si="2"/>
        <v>0</v>
      </c>
      <c r="I24" s="88" t="b">
        <f t="shared" si="3"/>
        <v>0</v>
      </c>
      <c r="J24" s="94" t="s">
        <v>47</v>
      </c>
      <c r="K24" s="91">
        <f>'Calculation Sheet'!C53</f>
        <v>1.1200000000000001</v>
      </c>
      <c r="L24" s="97">
        <f>'Calculation Sheet'!C23</f>
        <v>9.02</v>
      </c>
    </row>
    <row r="25" spans="1:12" s="2" customFormat="1" ht="15.95" customHeight="1" x14ac:dyDescent="0.25">
      <c r="A25" s="7"/>
      <c r="B25" s="71"/>
      <c r="C25" s="8"/>
      <c r="D25" s="84"/>
      <c r="E25" s="9"/>
      <c r="F25" s="72">
        <f t="shared" si="0"/>
        <v>0</v>
      </c>
      <c r="G25" s="100">
        <f t="shared" si="1"/>
        <v>0</v>
      </c>
      <c r="H25" s="88" t="b">
        <f t="shared" si="2"/>
        <v>0</v>
      </c>
      <c r="I25" s="88" t="b">
        <f t="shared" si="3"/>
        <v>0</v>
      </c>
      <c r="J25" s="95" t="s">
        <v>48</v>
      </c>
      <c r="K25" s="91">
        <f>'Calculation Sheet'!C54</f>
        <v>1.1200000000000001</v>
      </c>
      <c r="L25" s="97">
        <f>'Calculation Sheet'!C24</f>
        <v>0</v>
      </c>
    </row>
    <row r="26" spans="1:12" s="2" customFormat="1" ht="15.95" customHeight="1" x14ac:dyDescent="0.25">
      <c r="A26" s="7"/>
      <c r="B26" s="71"/>
      <c r="C26" s="8"/>
      <c r="D26" s="84"/>
      <c r="E26" s="9"/>
      <c r="F26" s="72">
        <f t="shared" si="0"/>
        <v>0</v>
      </c>
      <c r="G26" s="100">
        <f t="shared" si="1"/>
        <v>0</v>
      </c>
      <c r="H26" s="88" t="b">
        <f t="shared" si="2"/>
        <v>0</v>
      </c>
      <c r="I26" s="88" t="b">
        <f t="shared" si="3"/>
        <v>0</v>
      </c>
      <c r="J26" s="94" t="s">
        <v>49</v>
      </c>
      <c r="K26" s="91">
        <f>'Calculation Sheet'!C55</f>
        <v>0.99</v>
      </c>
      <c r="L26" s="97">
        <f>'Calculation Sheet'!C25</f>
        <v>7.87</v>
      </c>
    </row>
    <row r="27" spans="1:12" s="2" customFormat="1" ht="15.95" customHeight="1" x14ac:dyDescent="0.25">
      <c r="A27" s="7"/>
      <c r="B27" s="71"/>
      <c r="C27" s="8"/>
      <c r="D27" s="84"/>
      <c r="E27" s="9"/>
      <c r="F27" s="72"/>
      <c r="G27" s="100"/>
      <c r="H27" s="88" t="b">
        <f t="shared" si="2"/>
        <v>0</v>
      </c>
      <c r="I27" s="88" t="b">
        <f t="shared" si="3"/>
        <v>0</v>
      </c>
      <c r="J27" s="95" t="s">
        <v>50</v>
      </c>
      <c r="K27" s="91">
        <f>'Calculation Sheet'!C56</f>
        <v>0.99</v>
      </c>
      <c r="L27" s="97">
        <f>'Calculation Sheet'!C26</f>
        <v>0</v>
      </c>
    </row>
    <row r="28" spans="1:12" s="2" customFormat="1" ht="15.95" customHeight="1" x14ac:dyDescent="0.25">
      <c r="A28" s="7"/>
      <c r="B28" s="71"/>
      <c r="C28" s="8"/>
      <c r="D28" s="84"/>
      <c r="E28" s="9"/>
      <c r="F28" s="72">
        <f t="shared" si="0"/>
        <v>0</v>
      </c>
      <c r="G28" s="100">
        <f t="shared" si="1"/>
        <v>0</v>
      </c>
      <c r="H28" s="88" t="b">
        <f t="shared" si="2"/>
        <v>0</v>
      </c>
      <c r="I28" s="88" t="b">
        <f t="shared" si="3"/>
        <v>0</v>
      </c>
      <c r="J28" s="94" t="s">
        <v>51</v>
      </c>
      <c r="K28" s="91">
        <f>'Calculation Sheet'!C57</f>
        <v>0.84</v>
      </c>
      <c r="L28" s="97">
        <f>'Calculation Sheet'!C27</f>
        <v>6.68</v>
      </c>
    </row>
    <row r="29" spans="1:12" s="2" customFormat="1" ht="15.95" customHeight="1" x14ac:dyDescent="0.25">
      <c r="A29" s="7"/>
      <c r="B29" s="71"/>
      <c r="C29" s="8"/>
      <c r="D29" s="84"/>
      <c r="E29" s="9"/>
      <c r="F29" s="72">
        <f t="shared" si="0"/>
        <v>0</v>
      </c>
      <c r="G29" s="100">
        <f t="shared" si="1"/>
        <v>0</v>
      </c>
      <c r="H29" s="88" t="b">
        <f t="shared" si="2"/>
        <v>0</v>
      </c>
      <c r="I29" s="88" t="b">
        <f t="shared" si="3"/>
        <v>0</v>
      </c>
      <c r="J29" s="95" t="s">
        <v>52</v>
      </c>
      <c r="K29" s="91">
        <f>'Calculation Sheet'!C58</f>
        <v>0.84</v>
      </c>
      <c r="L29" s="97">
        <f>'Calculation Sheet'!C28</f>
        <v>0</v>
      </c>
    </row>
    <row r="30" spans="1:12" s="2" customFormat="1" ht="15.95" customHeight="1" x14ac:dyDescent="0.25">
      <c r="A30" s="7"/>
      <c r="B30" s="71"/>
      <c r="C30" s="8"/>
      <c r="D30" s="84"/>
      <c r="E30" s="9"/>
      <c r="F30" s="72">
        <f t="shared" si="0"/>
        <v>0</v>
      </c>
      <c r="G30" s="100">
        <f t="shared" si="1"/>
        <v>0</v>
      </c>
      <c r="H30" s="88" t="b">
        <f t="shared" si="2"/>
        <v>0</v>
      </c>
      <c r="I30" s="88" t="b">
        <f t="shared" si="3"/>
        <v>0</v>
      </c>
      <c r="J30" s="94" t="s">
        <v>53</v>
      </c>
      <c r="K30" s="91">
        <f>'Calculation Sheet'!C59</f>
        <v>0.7</v>
      </c>
      <c r="L30" s="97">
        <f>'Calculation Sheet'!C29</f>
        <v>0</v>
      </c>
    </row>
    <row r="31" spans="1:12" s="2" customFormat="1" ht="15.95" customHeight="1" x14ac:dyDescent="0.25">
      <c r="A31" s="7"/>
      <c r="B31" s="71"/>
      <c r="C31" s="8"/>
      <c r="D31" s="84"/>
      <c r="E31" s="9"/>
      <c r="F31" s="72">
        <f t="shared" si="0"/>
        <v>0</v>
      </c>
      <c r="G31" s="100">
        <f t="shared" si="1"/>
        <v>0</v>
      </c>
      <c r="H31" s="88" t="b">
        <f t="shared" si="2"/>
        <v>0</v>
      </c>
      <c r="I31" s="88" t="b">
        <f t="shared" si="3"/>
        <v>0</v>
      </c>
      <c r="J31" s="95" t="s">
        <v>54</v>
      </c>
      <c r="K31" s="91">
        <f>'Calculation Sheet'!C60</f>
        <v>0.7</v>
      </c>
      <c r="L31" s="97">
        <f>'Calculation Sheet'!C30</f>
        <v>0</v>
      </c>
    </row>
    <row r="32" spans="1:12" s="2" customFormat="1" ht="15.95" customHeight="1" x14ac:dyDescent="0.25">
      <c r="A32" s="7"/>
      <c r="B32" s="71"/>
      <c r="C32" s="8"/>
      <c r="D32" s="84"/>
      <c r="E32" s="9"/>
      <c r="F32" s="72">
        <f t="shared" si="0"/>
        <v>0</v>
      </c>
      <c r="G32" s="100">
        <f t="shared" si="1"/>
        <v>0</v>
      </c>
      <c r="H32" s="88" t="b">
        <f t="shared" si="2"/>
        <v>0</v>
      </c>
      <c r="I32" s="88" t="b">
        <f t="shared" si="3"/>
        <v>0</v>
      </c>
      <c r="J32" s="94" t="s">
        <v>55</v>
      </c>
      <c r="K32" s="96">
        <f>'Calculation Sheet'!C61</f>
        <v>0.63</v>
      </c>
      <c r="L32" s="97">
        <f>'Calculation Sheet'!C31</f>
        <v>0</v>
      </c>
    </row>
    <row r="33" spans="1:12" s="2" customFormat="1" ht="15.95" customHeight="1" x14ac:dyDescent="0.25">
      <c r="A33" s="7"/>
      <c r="B33" s="71"/>
      <c r="C33" s="8"/>
      <c r="D33" s="84"/>
      <c r="E33" s="9"/>
      <c r="F33" s="72">
        <f t="shared" si="0"/>
        <v>0</v>
      </c>
      <c r="G33" s="100">
        <f t="shared" si="1"/>
        <v>0</v>
      </c>
      <c r="H33" s="88" t="b">
        <f t="shared" si="2"/>
        <v>0</v>
      </c>
      <c r="I33" s="88" t="b">
        <f t="shared" si="3"/>
        <v>0</v>
      </c>
      <c r="J33" s="95" t="s">
        <v>56</v>
      </c>
      <c r="K33" s="96">
        <f>'Calculation Sheet'!C62</f>
        <v>0.63</v>
      </c>
      <c r="L33" s="97">
        <f>'Calculation Sheet'!C32</f>
        <v>0</v>
      </c>
    </row>
    <row r="34" spans="1:12" s="2" customFormat="1" ht="15.95" customHeight="1" x14ac:dyDescent="0.25">
      <c r="A34" s="7"/>
      <c r="B34" s="71"/>
      <c r="C34" s="8"/>
      <c r="D34" s="84"/>
      <c r="E34" s="9"/>
      <c r="F34" s="72">
        <f t="shared" si="0"/>
        <v>0</v>
      </c>
      <c r="G34" s="100">
        <f t="shared" si="1"/>
        <v>0</v>
      </c>
      <c r="H34" s="88" t="b">
        <f t="shared" si="2"/>
        <v>0</v>
      </c>
      <c r="I34" s="88" t="b">
        <f t="shared" si="3"/>
        <v>0</v>
      </c>
      <c r="J34" s="92"/>
      <c r="K34" s="92"/>
      <c r="L34" s="92"/>
    </row>
    <row r="35" spans="1:12" s="2" customFormat="1" ht="15.95" customHeight="1" x14ac:dyDescent="0.25">
      <c r="A35" s="7"/>
      <c r="B35" s="71"/>
      <c r="C35" s="8"/>
      <c r="D35" s="84"/>
      <c r="E35" s="9"/>
      <c r="F35" s="72">
        <f t="shared" si="0"/>
        <v>0</v>
      </c>
      <c r="G35" s="100">
        <f t="shared" si="1"/>
        <v>0</v>
      </c>
      <c r="H35" s="88" t="b">
        <f t="shared" si="2"/>
        <v>0</v>
      </c>
      <c r="I35" s="88" t="b">
        <f t="shared" si="3"/>
        <v>0</v>
      </c>
      <c r="J35" s="92"/>
      <c r="K35" s="92"/>
      <c r="L35" s="92"/>
    </row>
    <row r="36" spans="1:12" s="2" customFormat="1" ht="15.95" customHeight="1" x14ac:dyDescent="0.25">
      <c r="A36" s="7"/>
      <c r="B36" s="71"/>
      <c r="C36" s="8"/>
      <c r="D36" s="84"/>
      <c r="E36" s="9"/>
      <c r="F36" s="72">
        <f t="shared" si="0"/>
        <v>0</v>
      </c>
      <c r="G36" s="100">
        <f t="shared" si="1"/>
        <v>0</v>
      </c>
      <c r="H36" s="88" t="b">
        <f t="shared" si="2"/>
        <v>0</v>
      </c>
      <c r="I36" s="88" t="b">
        <f t="shared" si="3"/>
        <v>0</v>
      </c>
      <c r="J36" s="92"/>
      <c r="K36" s="92"/>
      <c r="L36" s="92"/>
    </row>
    <row r="37" spans="1:12" s="2" customFormat="1" ht="15.95" customHeight="1" x14ac:dyDescent="0.25">
      <c r="A37" s="7"/>
      <c r="B37" s="71"/>
      <c r="C37" s="8"/>
      <c r="D37" s="84"/>
      <c r="E37" s="9"/>
      <c r="F37" s="72">
        <f t="shared" si="0"/>
        <v>0</v>
      </c>
      <c r="G37" s="100">
        <f t="shared" si="1"/>
        <v>0</v>
      </c>
      <c r="H37" s="88" t="b">
        <f t="shared" si="2"/>
        <v>0</v>
      </c>
      <c r="I37" s="88" t="b">
        <f t="shared" si="3"/>
        <v>0</v>
      </c>
      <c r="J37" s="92"/>
      <c r="K37" s="92"/>
      <c r="L37" s="92"/>
    </row>
    <row r="38" spans="1:12" s="2" customFormat="1" ht="15.95" customHeight="1" x14ac:dyDescent="0.25">
      <c r="A38" s="7"/>
      <c r="B38" s="71"/>
      <c r="C38" s="8"/>
      <c r="D38" s="84"/>
      <c r="E38" s="9"/>
      <c r="F38" s="72">
        <f t="shared" si="0"/>
        <v>0</v>
      </c>
      <c r="G38" s="100">
        <f t="shared" si="1"/>
        <v>0</v>
      </c>
      <c r="H38" s="88" t="b">
        <f t="shared" si="2"/>
        <v>0</v>
      </c>
      <c r="I38" s="88" t="b">
        <f t="shared" si="3"/>
        <v>0</v>
      </c>
      <c r="J38" s="92"/>
      <c r="K38" s="92"/>
      <c r="L38" s="92"/>
    </row>
    <row r="39" spans="1:12" s="2" customFormat="1" ht="15.95" customHeight="1" x14ac:dyDescent="0.25">
      <c r="A39" s="7"/>
      <c r="B39" s="71"/>
      <c r="C39" s="8"/>
      <c r="D39" s="84"/>
      <c r="E39" s="9"/>
      <c r="F39" s="72">
        <f t="shared" si="0"/>
        <v>0</v>
      </c>
      <c r="G39" s="100">
        <f t="shared" si="1"/>
        <v>0</v>
      </c>
      <c r="H39" s="88" t="b">
        <f t="shared" si="2"/>
        <v>0</v>
      </c>
      <c r="I39" s="88" t="b">
        <f t="shared" si="3"/>
        <v>0</v>
      </c>
      <c r="J39" s="92"/>
      <c r="K39" s="92"/>
      <c r="L39" s="92"/>
    </row>
    <row r="40" spans="1:12" ht="15.95" customHeight="1" x14ac:dyDescent="0.25">
      <c r="A40" s="7"/>
      <c r="B40" s="71"/>
      <c r="C40" s="8"/>
      <c r="D40" s="84"/>
      <c r="E40" s="9"/>
      <c r="F40" s="72">
        <f t="shared" si="0"/>
        <v>0</v>
      </c>
      <c r="G40" s="100">
        <f t="shared" si="1"/>
        <v>0</v>
      </c>
      <c r="H40" s="88" t="b">
        <f t="shared" si="2"/>
        <v>0</v>
      </c>
      <c r="I40" s="88" t="b">
        <f t="shared" si="3"/>
        <v>0</v>
      </c>
    </row>
    <row r="41" spans="1:12" ht="15.95" customHeight="1" x14ac:dyDescent="0.25">
      <c r="A41" s="7"/>
      <c r="B41" s="71"/>
      <c r="C41" s="8"/>
      <c r="D41" s="84"/>
      <c r="E41" s="9"/>
      <c r="F41" s="72">
        <f t="shared" si="0"/>
        <v>0</v>
      </c>
      <c r="G41" s="100">
        <f t="shared" si="1"/>
        <v>0</v>
      </c>
      <c r="H41" s="88" t="b">
        <f t="shared" si="2"/>
        <v>0</v>
      </c>
      <c r="I41" s="88" t="b">
        <f t="shared" si="3"/>
        <v>0</v>
      </c>
    </row>
    <row r="42" spans="1:12" ht="15.95" customHeight="1" x14ac:dyDescent="0.25">
      <c r="A42" s="7"/>
      <c r="B42" s="71"/>
      <c r="C42" s="8"/>
      <c r="D42" s="84"/>
      <c r="E42" s="9"/>
      <c r="F42" s="72">
        <f t="shared" si="0"/>
        <v>0</v>
      </c>
      <c r="G42" s="100">
        <f t="shared" si="1"/>
        <v>0</v>
      </c>
      <c r="H42" s="88" t="b">
        <f t="shared" si="2"/>
        <v>0</v>
      </c>
      <c r="I42" s="88" t="b">
        <f t="shared" si="3"/>
        <v>0</v>
      </c>
    </row>
    <row r="43" spans="1:12" ht="15.95" customHeight="1" x14ac:dyDescent="0.25">
      <c r="A43" s="7"/>
      <c r="B43" s="71"/>
      <c r="C43" s="8"/>
      <c r="D43" s="84"/>
      <c r="E43" s="9"/>
      <c r="F43" s="72">
        <f t="shared" si="0"/>
        <v>0</v>
      </c>
      <c r="G43" s="100">
        <f t="shared" si="1"/>
        <v>0</v>
      </c>
      <c r="H43" s="88" t="b">
        <f t="shared" si="2"/>
        <v>0</v>
      </c>
      <c r="I43" s="88" t="b">
        <f t="shared" si="3"/>
        <v>0</v>
      </c>
    </row>
    <row r="44" spans="1:12" ht="15.95" customHeight="1" x14ac:dyDescent="0.25">
      <c r="A44" s="7"/>
      <c r="B44" s="71"/>
      <c r="C44" s="8"/>
      <c r="D44" s="84"/>
      <c r="E44" s="9"/>
      <c r="F44" s="72">
        <f t="shared" si="0"/>
        <v>0</v>
      </c>
      <c r="G44" s="100">
        <f t="shared" si="1"/>
        <v>0</v>
      </c>
      <c r="H44" s="88" t="b">
        <f t="shared" si="2"/>
        <v>0</v>
      </c>
      <c r="I44" s="88" t="b">
        <f t="shared" si="3"/>
        <v>0</v>
      </c>
    </row>
    <row r="45" spans="1:12" ht="15.95" customHeight="1" x14ac:dyDescent="0.25">
      <c r="A45" s="7"/>
      <c r="B45" s="71"/>
      <c r="C45" s="8"/>
      <c r="D45" s="84"/>
      <c r="E45" s="9"/>
      <c r="F45" s="72">
        <f t="shared" si="0"/>
        <v>0</v>
      </c>
      <c r="G45" s="100">
        <f t="shared" si="1"/>
        <v>0</v>
      </c>
      <c r="H45" s="88" t="b">
        <f t="shared" si="2"/>
        <v>0</v>
      </c>
      <c r="I45" s="88" t="b">
        <f t="shared" si="3"/>
        <v>0</v>
      </c>
    </row>
    <row r="46" spans="1:12" ht="15.95" customHeight="1" x14ac:dyDescent="0.25">
      <c r="A46" s="7"/>
      <c r="B46" s="71"/>
      <c r="C46" s="8"/>
      <c r="D46" s="84"/>
      <c r="E46" s="9"/>
      <c r="F46" s="72">
        <f t="shared" si="0"/>
        <v>0</v>
      </c>
      <c r="G46" s="100">
        <f t="shared" si="1"/>
        <v>0</v>
      </c>
      <c r="H46" s="88" t="b">
        <f t="shared" si="2"/>
        <v>0</v>
      </c>
      <c r="I46" s="88" t="b">
        <f t="shared" si="3"/>
        <v>0</v>
      </c>
    </row>
    <row r="47" spans="1:12" ht="15.95" customHeight="1" x14ac:dyDescent="0.25">
      <c r="A47" s="7"/>
      <c r="B47" s="71"/>
      <c r="C47" s="8"/>
      <c r="D47" s="84"/>
      <c r="E47" s="9"/>
      <c r="F47" s="72">
        <f t="shared" si="0"/>
        <v>0</v>
      </c>
      <c r="G47" s="100">
        <f t="shared" si="1"/>
        <v>0</v>
      </c>
      <c r="H47" s="88" t="b">
        <f t="shared" si="2"/>
        <v>0</v>
      </c>
      <c r="I47" s="88" t="b">
        <f t="shared" si="3"/>
        <v>0</v>
      </c>
    </row>
    <row r="48" spans="1:12" ht="15.95" customHeight="1" x14ac:dyDescent="0.25">
      <c r="A48" s="7"/>
      <c r="B48" s="71"/>
      <c r="C48" s="8"/>
      <c r="D48" s="84"/>
      <c r="E48" s="9"/>
      <c r="F48" s="72">
        <f t="shared" si="0"/>
        <v>0</v>
      </c>
      <c r="G48" s="100">
        <f t="shared" si="1"/>
        <v>0</v>
      </c>
      <c r="H48" s="88" t="b">
        <f t="shared" si="2"/>
        <v>0</v>
      </c>
      <c r="I48" s="88" t="b">
        <f t="shared" si="3"/>
        <v>0</v>
      </c>
    </row>
    <row r="49" spans="1:9" ht="15.95" customHeight="1" x14ac:dyDescent="0.25">
      <c r="A49" s="7"/>
      <c r="B49" s="71"/>
      <c r="C49" s="8"/>
      <c r="D49" s="84"/>
      <c r="E49" s="9"/>
      <c r="F49" s="72">
        <f t="shared" si="0"/>
        <v>0</v>
      </c>
      <c r="G49" s="100">
        <f t="shared" si="1"/>
        <v>0</v>
      </c>
      <c r="H49" s="88" t="b">
        <f t="shared" si="2"/>
        <v>0</v>
      </c>
      <c r="I49" s="88" t="b">
        <f t="shared" si="3"/>
        <v>0</v>
      </c>
    </row>
    <row r="50" spans="1:9" ht="15.95" customHeight="1" x14ac:dyDescent="0.25">
      <c r="A50" s="7"/>
      <c r="B50" s="71"/>
      <c r="C50" s="8"/>
      <c r="D50" s="84"/>
      <c r="E50" s="9"/>
      <c r="F50" s="72">
        <f t="shared" si="0"/>
        <v>0</v>
      </c>
      <c r="G50" s="100">
        <f t="shared" si="1"/>
        <v>0</v>
      </c>
      <c r="H50" s="88" t="b">
        <f t="shared" si="2"/>
        <v>0</v>
      </c>
      <c r="I50" s="88" t="b">
        <f t="shared" si="3"/>
        <v>0</v>
      </c>
    </row>
    <row r="51" spans="1:9" ht="15.95" customHeight="1" x14ac:dyDescent="0.25">
      <c r="A51" s="7"/>
      <c r="B51" s="71"/>
      <c r="C51" s="8"/>
      <c r="D51" s="84"/>
      <c r="E51" s="9"/>
      <c r="F51" s="72">
        <f t="shared" si="0"/>
        <v>0</v>
      </c>
      <c r="G51" s="100">
        <f t="shared" si="1"/>
        <v>0</v>
      </c>
      <c r="H51" s="88" t="b">
        <f t="shared" si="2"/>
        <v>0</v>
      </c>
      <c r="I51" s="88" t="b">
        <f t="shared" si="3"/>
        <v>0</v>
      </c>
    </row>
    <row r="52" spans="1:9" ht="15.95" customHeight="1" x14ac:dyDescent="0.25">
      <c r="A52" s="7"/>
      <c r="B52" s="71"/>
      <c r="C52" s="8"/>
      <c r="D52" s="84"/>
      <c r="E52" s="9"/>
      <c r="F52" s="72">
        <f t="shared" si="0"/>
        <v>0</v>
      </c>
      <c r="G52" s="100">
        <f t="shared" si="1"/>
        <v>0</v>
      </c>
      <c r="H52" s="88" t="b">
        <f t="shared" si="2"/>
        <v>0</v>
      </c>
      <c r="I52" s="88" t="b">
        <f t="shared" si="3"/>
        <v>0</v>
      </c>
    </row>
    <row r="53" spans="1:9" ht="15.95" customHeight="1" x14ac:dyDescent="0.25">
      <c r="A53" s="7"/>
      <c r="B53" s="71"/>
      <c r="C53" s="8"/>
      <c r="D53" s="84"/>
      <c r="E53" s="9"/>
      <c r="F53" s="72">
        <f t="shared" si="0"/>
        <v>0</v>
      </c>
      <c r="G53" s="100">
        <f t="shared" si="1"/>
        <v>0</v>
      </c>
      <c r="H53" s="88" t="b">
        <f t="shared" si="2"/>
        <v>0</v>
      </c>
      <c r="I53" s="88" t="b">
        <f t="shared" si="3"/>
        <v>0</v>
      </c>
    </row>
    <row r="54" spans="1:9" ht="15.95" customHeight="1" x14ac:dyDescent="0.25">
      <c r="A54" s="7"/>
      <c r="B54" s="71"/>
      <c r="C54" s="8"/>
      <c r="D54" s="84"/>
      <c r="E54" s="9"/>
      <c r="F54" s="72">
        <f t="shared" si="0"/>
        <v>0</v>
      </c>
      <c r="G54" s="100">
        <f t="shared" si="1"/>
        <v>0</v>
      </c>
      <c r="H54" s="88" t="b">
        <f t="shared" si="2"/>
        <v>0</v>
      </c>
      <c r="I54" s="88" t="b">
        <f t="shared" si="3"/>
        <v>0</v>
      </c>
    </row>
    <row r="55" spans="1:9" ht="15.95" customHeight="1" x14ac:dyDescent="0.25">
      <c r="A55" s="7"/>
      <c r="B55" s="71"/>
      <c r="C55" s="8"/>
      <c r="D55" s="84"/>
      <c r="E55" s="9"/>
      <c r="F55" s="72">
        <f t="shared" si="0"/>
        <v>0</v>
      </c>
      <c r="G55" s="100">
        <f t="shared" si="1"/>
        <v>0</v>
      </c>
      <c r="H55" s="88" t="b">
        <f t="shared" si="2"/>
        <v>0</v>
      </c>
      <c r="I55" s="88" t="b">
        <f t="shared" si="3"/>
        <v>0</v>
      </c>
    </row>
    <row r="56" spans="1:9" ht="15.95" customHeight="1" x14ac:dyDescent="0.25">
      <c r="A56" s="7"/>
      <c r="B56" s="71"/>
      <c r="C56" s="8"/>
      <c r="D56" s="84"/>
      <c r="E56" s="9"/>
      <c r="F56" s="72">
        <f t="shared" si="0"/>
        <v>0</v>
      </c>
      <c r="G56" s="100">
        <f t="shared" si="1"/>
        <v>0</v>
      </c>
      <c r="H56" s="88" t="b">
        <f t="shared" si="2"/>
        <v>0</v>
      </c>
      <c r="I56" s="88" t="b">
        <f t="shared" si="3"/>
        <v>0</v>
      </c>
    </row>
    <row r="57" spans="1:9" ht="15.95" customHeight="1" x14ac:dyDescent="0.25">
      <c r="A57" s="7"/>
      <c r="B57" s="71"/>
      <c r="C57" s="8"/>
      <c r="D57" s="84"/>
      <c r="E57" s="9"/>
      <c r="F57" s="72">
        <f t="shared" si="0"/>
        <v>0</v>
      </c>
      <c r="G57" s="100">
        <f t="shared" si="1"/>
        <v>0</v>
      </c>
      <c r="H57" s="88" t="b">
        <f t="shared" si="2"/>
        <v>0</v>
      </c>
      <c r="I57" s="88" t="b">
        <f t="shared" si="3"/>
        <v>0</v>
      </c>
    </row>
    <row r="58" spans="1:9" ht="15.95" customHeight="1" x14ac:dyDescent="0.25">
      <c r="A58" s="7"/>
      <c r="B58" s="71"/>
      <c r="C58" s="8"/>
      <c r="D58" s="84"/>
      <c r="E58" s="9"/>
      <c r="F58" s="72">
        <f t="shared" si="0"/>
        <v>0</v>
      </c>
      <c r="G58" s="100">
        <f t="shared" si="1"/>
        <v>0</v>
      </c>
      <c r="H58" s="88" t="b">
        <f t="shared" si="2"/>
        <v>0</v>
      </c>
      <c r="I58" s="88" t="b">
        <f t="shared" si="3"/>
        <v>0</v>
      </c>
    </row>
    <row r="59" spans="1:9" ht="15.95" customHeight="1" x14ac:dyDescent="0.25">
      <c r="A59" s="7"/>
      <c r="B59" s="71"/>
      <c r="C59" s="8"/>
      <c r="D59" s="84"/>
      <c r="E59" s="9"/>
      <c r="F59" s="72">
        <f t="shared" si="0"/>
        <v>0</v>
      </c>
      <c r="G59" s="100">
        <f t="shared" si="1"/>
        <v>0</v>
      </c>
      <c r="H59" s="88" t="b">
        <f t="shared" si="2"/>
        <v>0</v>
      </c>
      <c r="I59" s="88" t="b">
        <f t="shared" si="3"/>
        <v>0</v>
      </c>
    </row>
    <row r="60" spans="1:9" ht="15.95" customHeight="1" x14ac:dyDescent="0.25">
      <c r="A60" s="7"/>
      <c r="B60" s="71"/>
      <c r="C60" s="8"/>
      <c r="D60" s="84"/>
      <c r="E60" s="9"/>
      <c r="F60" s="72">
        <f t="shared" si="0"/>
        <v>0</v>
      </c>
      <c r="G60" s="100">
        <f t="shared" si="1"/>
        <v>0</v>
      </c>
      <c r="H60" s="88" t="b">
        <f t="shared" si="2"/>
        <v>0</v>
      </c>
      <c r="I60" s="88" t="b">
        <f t="shared" si="3"/>
        <v>0</v>
      </c>
    </row>
    <row r="61" spans="1:9" ht="15" x14ac:dyDescent="0.2">
      <c r="A61" s="2"/>
      <c r="B61" s="2"/>
      <c r="C61" s="15" t="s">
        <v>15</v>
      </c>
      <c r="D61" s="15"/>
      <c r="E61" s="16">
        <f>SUM(E21:E60)</f>
        <v>0</v>
      </c>
      <c r="F61" s="16">
        <f>SUM(F21:F60)</f>
        <v>0</v>
      </c>
      <c r="G61" s="17">
        <f>SUM(G21:G60)</f>
        <v>0</v>
      </c>
      <c r="H61" s="86"/>
      <c r="I61" s="86"/>
    </row>
    <row r="62" spans="1:9" x14ac:dyDescent="0.2">
      <c r="A62" s="2"/>
      <c r="B62" s="2"/>
      <c r="C62" s="2"/>
      <c r="D62" s="2"/>
      <c r="E62" s="2"/>
      <c r="F62" s="2"/>
      <c r="G62" s="2"/>
    </row>
    <row r="63" spans="1:9" x14ac:dyDescent="0.2">
      <c r="A63" s="113" t="s">
        <v>63</v>
      </c>
      <c r="B63" s="113"/>
      <c r="C63" s="113"/>
      <c r="D63" s="113"/>
      <c r="E63" s="113"/>
      <c r="F63" s="113"/>
      <c r="G63" s="113"/>
    </row>
    <row r="64" spans="1:9" x14ac:dyDescent="0.2">
      <c r="A64" s="113"/>
      <c r="B64" s="113"/>
      <c r="C64" s="113"/>
      <c r="D64" s="113"/>
      <c r="E64" s="113"/>
      <c r="F64" s="113"/>
      <c r="G64" s="113"/>
    </row>
    <row r="65" spans="1:7" ht="44.25" customHeight="1" x14ac:dyDescent="0.2">
      <c r="A65" s="113"/>
      <c r="B65" s="113"/>
      <c r="C65" s="113"/>
      <c r="D65" s="113"/>
      <c r="E65" s="113"/>
      <c r="F65" s="113"/>
      <c r="G65" s="113"/>
    </row>
    <row r="66" spans="1:7" x14ac:dyDescent="0.2">
      <c r="A66" s="113"/>
      <c r="B66" s="113"/>
      <c r="C66" s="113"/>
      <c r="D66" s="113"/>
      <c r="E66" s="113"/>
      <c r="F66" s="113"/>
      <c r="G66" s="113"/>
    </row>
    <row r="67" spans="1:7" x14ac:dyDescent="0.2">
      <c r="A67" s="113"/>
      <c r="B67" s="113"/>
      <c r="C67" s="113"/>
      <c r="D67" s="113"/>
      <c r="E67" s="113"/>
      <c r="F67" s="113"/>
      <c r="G67" s="113"/>
    </row>
    <row r="68" spans="1:7" ht="15" x14ac:dyDescent="0.3">
      <c r="A68" s="103"/>
      <c r="B68" s="103"/>
      <c r="C68" s="103"/>
      <c r="D68" s="103"/>
      <c r="E68" s="103"/>
      <c r="F68" s="103"/>
      <c r="G68" s="103"/>
    </row>
    <row r="69" spans="1:7" ht="15" x14ac:dyDescent="0.2">
      <c r="A69" s="102"/>
      <c r="B69" s="102"/>
      <c r="C69" s="102"/>
      <c r="D69" s="102"/>
      <c r="E69" s="102"/>
      <c r="F69" s="102"/>
      <c r="G69" s="102"/>
    </row>
    <row r="70" spans="1:7" x14ac:dyDescent="0.2">
      <c r="A70" s="115" t="s">
        <v>70</v>
      </c>
      <c r="B70" s="115"/>
      <c r="C70" s="115"/>
      <c r="D70" s="115"/>
      <c r="E70" s="115"/>
      <c r="F70" s="115"/>
      <c r="G70" s="115"/>
    </row>
    <row r="71" spans="1:7" ht="12.75" customHeight="1" x14ac:dyDescent="0.2">
      <c r="A71" s="115"/>
      <c r="B71" s="115"/>
      <c r="C71" s="115"/>
      <c r="D71" s="115"/>
      <c r="E71" s="115"/>
      <c r="F71" s="115"/>
      <c r="G71" s="115"/>
    </row>
    <row r="72" spans="1:7" ht="19.5" customHeight="1" x14ac:dyDescent="0.2">
      <c r="A72" s="115"/>
      <c r="B72" s="115"/>
      <c r="C72" s="115"/>
      <c r="D72" s="115"/>
      <c r="E72" s="115"/>
      <c r="F72" s="115"/>
      <c r="G72" s="115"/>
    </row>
    <row r="73" spans="1:7" ht="23.25" customHeight="1" x14ac:dyDescent="0.2">
      <c r="A73" s="102"/>
      <c r="B73" s="102"/>
      <c r="C73" s="102"/>
      <c r="D73" s="102"/>
      <c r="E73" s="102"/>
      <c r="F73" s="102"/>
      <c r="G73" s="102"/>
    </row>
    <row r="74" spans="1:7" x14ac:dyDescent="0.2">
      <c r="A74" s="108" t="s">
        <v>64</v>
      </c>
      <c r="B74" s="108"/>
      <c r="C74" s="108"/>
      <c r="D74" s="108"/>
      <c r="E74" s="108"/>
      <c r="F74" s="108"/>
      <c r="G74" s="108"/>
    </row>
    <row r="75" spans="1:7" x14ac:dyDescent="0.2">
      <c r="A75" s="108"/>
      <c r="B75" s="108"/>
      <c r="C75" s="108"/>
      <c r="D75" s="108"/>
      <c r="E75" s="108"/>
      <c r="F75" s="108"/>
      <c r="G75" s="108"/>
    </row>
    <row r="76" spans="1:7" x14ac:dyDescent="0.2">
      <c r="A76" s="108"/>
      <c r="B76" s="108"/>
      <c r="C76" s="108"/>
      <c r="D76" s="108"/>
      <c r="E76" s="108"/>
      <c r="F76" s="108"/>
      <c r="G76" s="108"/>
    </row>
    <row r="77" spans="1:7" x14ac:dyDescent="0.2">
      <c r="A77" s="108"/>
      <c r="B77" s="108"/>
      <c r="C77" s="108"/>
      <c r="D77" s="108"/>
      <c r="E77" s="108"/>
      <c r="F77" s="108"/>
      <c r="G77" s="108"/>
    </row>
    <row r="78" spans="1:7" x14ac:dyDescent="0.2">
      <c r="A78" s="2"/>
      <c r="B78" s="2"/>
      <c r="C78" s="2"/>
      <c r="D78" s="107" t="s">
        <v>71</v>
      </c>
      <c r="E78" s="2"/>
      <c r="F78" s="2"/>
      <c r="G78" s="2"/>
    </row>
    <row r="79" spans="1:7" x14ac:dyDescent="0.2">
      <c r="A79" s="109" t="s">
        <v>16</v>
      </c>
      <c r="B79" s="109"/>
      <c r="C79" s="110"/>
      <c r="D79" s="110"/>
      <c r="E79" s="110"/>
      <c r="F79" s="110"/>
      <c r="G79" s="110"/>
    </row>
    <row r="80" spans="1:7" x14ac:dyDescent="0.2">
      <c r="A80" s="109" t="s">
        <v>26</v>
      </c>
      <c r="B80" s="109"/>
      <c r="C80" s="110"/>
      <c r="D80" s="110"/>
      <c r="E80" s="110"/>
      <c r="F80" s="110"/>
      <c r="G80" s="110"/>
    </row>
  </sheetData>
  <mergeCells count="9">
    <mergeCell ref="A74:G77"/>
    <mergeCell ref="A80:G80"/>
    <mergeCell ref="A79:G79"/>
    <mergeCell ref="A1:G1"/>
    <mergeCell ref="A3:G3"/>
    <mergeCell ref="A4:G4"/>
    <mergeCell ref="A63:G67"/>
    <mergeCell ref="E18:G18"/>
    <mergeCell ref="A70:G72"/>
  </mergeCells>
  <phoneticPr fontId="4" type="noConversion"/>
  <conditionalFormatting sqref="B21:B60">
    <cfRule type="expression" dxfId="0" priority="2" stopIfTrue="1">
      <formula>#REF!&gt;71</formula>
    </cfRule>
  </conditionalFormatting>
  <dataValidations count="1">
    <dataValidation type="list" allowBlank="1" showInputMessage="1" showErrorMessage="1" sqref="D21:D60" xr:uid="{154F9E5F-42B4-4551-8879-0F29FBF4857E}">
      <formula1>SheetMetalLink</formula1>
    </dataValidation>
  </dataValidations>
  <printOptions horizontalCentered="1"/>
  <pageMargins left="3.937007874015748E-2" right="3.937007874015748E-2" top="0.74803149606299213" bottom="0.74803149606299213" header="0.31496062992125984" footer="0.31496062992125984"/>
  <pageSetup scale="55" fitToWidth="0" orientation="landscape" horizont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2"/>
  <sheetViews>
    <sheetView tabSelected="1" zoomScaleNormal="100" workbookViewId="0">
      <selection activeCell="O24" sqref="O24"/>
    </sheetView>
  </sheetViews>
  <sheetFormatPr defaultColWidth="9.140625" defaultRowHeight="21" x14ac:dyDescent="0.35"/>
  <cols>
    <col min="1" max="1" width="41.28515625" style="18" customWidth="1"/>
    <col min="2" max="2" width="14" style="18" customWidth="1"/>
    <col min="3" max="3" width="15" style="18" customWidth="1"/>
    <col min="4" max="4" width="18" style="18" customWidth="1"/>
    <col min="5" max="5" width="9.140625" style="18"/>
    <col min="6" max="13" width="9.140625" style="18" hidden="1" customWidth="1"/>
    <col min="14" max="15" width="9.140625" style="18"/>
    <col min="16" max="16" width="8.85546875" style="18" customWidth="1"/>
    <col min="17" max="17" width="8.42578125" style="18" customWidth="1"/>
    <col min="18" max="16384" width="9.140625" style="18"/>
  </cols>
  <sheetData>
    <row r="1" spans="1:4" ht="21.75" thickTop="1" x14ac:dyDescent="0.35">
      <c r="A1" s="122" t="s">
        <v>28</v>
      </c>
      <c r="B1" s="123"/>
      <c r="C1" s="123"/>
      <c r="D1" s="124"/>
    </row>
    <row r="2" spans="1:4" x14ac:dyDescent="0.35">
      <c r="A2" s="125" t="s">
        <v>44</v>
      </c>
      <c r="B2" s="126"/>
      <c r="C2" s="126"/>
      <c r="D2" s="127"/>
    </row>
    <row r="3" spans="1:4" ht="5.25" customHeight="1" x14ac:dyDescent="0.35">
      <c r="A3" s="117"/>
      <c r="B3" s="118"/>
      <c r="C3" s="118"/>
      <c r="D3" s="119"/>
    </row>
    <row r="4" spans="1:4" ht="17.25" customHeight="1" x14ac:dyDescent="0.35">
      <c r="A4" s="32" t="s">
        <v>27</v>
      </c>
      <c r="B4" s="120">
        <f>'Remittance Report'!E6</f>
        <v>0</v>
      </c>
      <c r="C4" s="121"/>
      <c r="D4" s="33"/>
    </row>
    <row r="5" spans="1:4" ht="6.75" customHeight="1" thickBot="1" x14ac:dyDescent="0.4">
      <c r="A5" s="34"/>
      <c r="B5" s="31"/>
      <c r="C5" s="31"/>
      <c r="D5" s="35"/>
    </row>
    <row r="6" spans="1:4" x14ac:dyDescent="0.35">
      <c r="A6" s="105"/>
      <c r="B6" s="106"/>
      <c r="C6" s="128" t="s">
        <v>72</v>
      </c>
      <c r="D6" s="129"/>
    </row>
    <row r="7" spans="1:4" ht="27" customHeight="1" x14ac:dyDescent="0.35">
      <c r="A7" s="36" t="s">
        <v>61</v>
      </c>
      <c r="B7" s="20">
        <f>'Remittance Report'!$E$61</f>
        <v>0</v>
      </c>
      <c r="C7" s="21">
        <v>4.38</v>
      </c>
      <c r="D7" s="37">
        <f>B7*C7</f>
        <v>0</v>
      </c>
    </row>
    <row r="8" spans="1:4" ht="17.100000000000001" customHeight="1" x14ac:dyDescent="0.35">
      <c r="A8" s="38" t="s">
        <v>19</v>
      </c>
      <c r="B8" s="20">
        <f>'Remittance Report'!$E$61</f>
        <v>0</v>
      </c>
      <c r="C8" s="22">
        <v>0.03</v>
      </c>
      <c r="D8" s="37">
        <f>B8*C8</f>
        <v>0</v>
      </c>
    </row>
    <row r="9" spans="1:4" ht="17.100000000000001" customHeight="1" x14ac:dyDescent="0.35">
      <c r="A9" s="38" t="s">
        <v>62</v>
      </c>
      <c r="B9" s="20">
        <f>'Remittance Report'!$E$61</f>
        <v>0</v>
      </c>
      <c r="C9" s="21">
        <v>0.3528</v>
      </c>
      <c r="D9" s="37">
        <f>B9*C9</f>
        <v>0</v>
      </c>
    </row>
    <row r="10" spans="1:4" ht="17.100000000000001" customHeight="1" x14ac:dyDescent="0.35">
      <c r="A10" s="39" t="s">
        <v>20</v>
      </c>
      <c r="B10" s="61"/>
      <c r="C10" s="21"/>
      <c r="D10" s="37"/>
    </row>
    <row r="11" spans="1:4" ht="17.100000000000001" customHeight="1" x14ac:dyDescent="0.35">
      <c r="A11" s="38" t="s">
        <v>66</v>
      </c>
      <c r="B11" s="20">
        <f>'Remittance Report'!$E$61</f>
        <v>0</v>
      </c>
      <c r="C11" s="22">
        <v>0.43</v>
      </c>
      <c r="D11" s="37">
        <f>B11*C11</f>
        <v>0</v>
      </c>
    </row>
    <row r="12" spans="1:4" ht="17.100000000000001" customHeight="1" x14ac:dyDescent="0.35">
      <c r="A12" s="40" t="s">
        <v>30</v>
      </c>
      <c r="B12" s="20">
        <f>'Remittance Report'!$E$61</f>
        <v>0</v>
      </c>
      <c r="C12" s="21">
        <v>5.5899999999999998E-2</v>
      </c>
      <c r="D12" s="37">
        <f>B12*C12</f>
        <v>0</v>
      </c>
    </row>
    <row r="13" spans="1:4" ht="17.100000000000001" customHeight="1" x14ac:dyDescent="0.35">
      <c r="A13" s="41"/>
      <c r="B13" s="61"/>
      <c r="C13" s="21"/>
      <c r="D13" s="37"/>
    </row>
    <row r="14" spans="1:4" x14ac:dyDescent="0.35">
      <c r="A14" s="42" t="s">
        <v>69</v>
      </c>
      <c r="B14" s="20">
        <f>'Remittance Report'!$E$61</f>
        <v>0</v>
      </c>
      <c r="C14" s="22">
        <v>0.24</v>
      </c>
      <c r="D14" s="37">
        <f>B14*C14</f>
        <v>0</v>
      </c>
    </row>
    <row r="15" spans="1:4" ht="17.100000000000001" customHeight="1" x14ac:dyDescent="0.35">
      <c r="A15" s="42" t="s">
        <v>67</v>
      </c>
      <c r="B15" s="20">
        <f>'Remittance Report'!$E$61</f>
        <v>0</v>
      </c>
      <c r="C15" s="22">
        <v>0.26</v>
      </c>
      <c r="D15" s="37">
        <f t="shared" ref="D15:D17" si="0">B15*C15</f>
        <v>0</v>
      </c>
    </row>
    <row r="16" spans="1:4" ht="17.100000000000001" customHeight="1" x14ac:dyDescent="0.35">
      <c r="A16" s="38" t="s">
        <v>17</v>
      </c>
      <c r="B16" s="20">
        <f>'Remittance Report'!$E$61</f>
        <v>0</v>
      </c>
      <c r="C16" s="22">
        <v>0.04</v>
      </c>
      <c r="D16" s="37">
        <f t="shared" si="0"/>
        <v>0</v>
      </c>
    </row>
    <row r="17" spans="1:4" ht="17.100000000000001" customHeight="1" x14ac:dyDescent="0.35">
      <c r="A17" s="38" t="s">
        <v>68</v>
      </c>
      <c r="B17" s="20">
        <f>'Remittance Report'!$E$61</f>
        <v>0</v>
      </c>
      <c r="C17" s="22">
        <v>0.02</v>
      </c>
      <c r="D17" s="37">
        <f t="shared" si="0"/>
        <v>0</v>
      </c>
    </row>
    <row r="18" spans="1:4" ht="17.100000000000001" customHeight="1" thickBot="1" x14ac:dyDescent="0.4">
      <c r="A18" s="43" t="s">
        <v>18</v>
      </c>
      <c r="B18" s="62">
        <f>'Remittance Report'!$E$61</f>
        <v>0</v>
      </c>
      <c r="C18" s="23">
        <f>SUM(C7:C17)</f>
        <v>5.8087</v>
      </c>
      <c r="D18" s="63">
        <f>B18*C18</f>
        <v>0</v>
      </c>
    </row>
    <row r="19" spans="1:4" ht="6" customHeight="1" thickTop="1" thickBot="1" x14ac:dyDescent="0.4">
      <c r="A19" s="45"/>
      <c r="B19" s="24"/>
      <c r="C19" s="23"/>
      <c r="D19" s="44"/>
    </row>
    <row r="20" spans="1:4" ht="27" customHeight="1" x14ac:dyDescent="0.35">
      <c r="A20" s="46" t="s">
        <v>21</v>
      </c>
      <c r="B20" s="25"/>
      <c r="C20" s="128" t="s">
        <v>72</v>
      </c>
      <c r="D20" s="129"/>
    </row>
    <row r="21" spans="1:4" ht="17.100000000000001" customHeight="1" x14ac:dyDescent="0.35">
      <c r="A21" s="73" t="s">
        <v>45</v>
      </c>
      <c r="B21" s="76">
        <f>SUMIF('Remittance Report'!D21:D60,"JOURNEYMEN (J)",'Remittance Report'!E21:E60)</f>
        <v>0</v>
      </c>
      <c r="C21" s="77">
        <v>12.16</v>
      </c>
      <c r="D21" s="78">
        <f>B21*C21</f>
        <v>0</v>
      </c>
    </row>
    <row r="22" spans="1:4" ht="25.5" x14ac:dyDescent="0.35">
      <c r="A22" s="74" t="s">
        <v>46</v>
      </c>
      <c r="B22" s="76">
        <f>SUMIF('Remittance Report'!D21:D60,"JOURNEYMEN ACTIVE OVER AGE 71 OR RETIRED OVER AGE 63",'Remittance Report'!E21:E60)</f>
        <v>0</v>
      </c>
      <c r="C22" s="77">
        <v>0</v>
      </c>
      <c r="D22" s="78">
        <f t="shared" ref="D22:D32" si="1">B22*C22</f>
        <v>0</v>
      </c>
    </row>
    <row r="23" spans="1:4" ht="17.100000000000001" customHeight="1" x14ac:dyDescent="0.35">
      <c r="A23" s="73" t="s">
        <v>47</v>
      </c>
      <c r="B23" s="76">
        <f>SUMIF('Remittance Report'!D21:D60,"5TH YEAR APPRENTICE (5A)",'Remittance Report'!E21:E60)</f>
        <v>0</v>
      </c>
      <c r="C23" s="77">
        <v>9.02</v>
      </c>
      <c r="D23" s="78">
        <f t="shared" si="1"/>
        <v>0</v>
      </c>
    </row>
    <row r="24" spans="1:4" ht="25.5" x14ac:dyDescent="0.35">
      <c r="A24" s="74" t="s">
        <v>48</v>
      </c>
      <c r="B24" s="76">
        <f>SUMIF('Remittance Report'!D21:D60,"5TH YEAR APPRENTICE ACTIVE OVER AGE 71 OR RETIRED OVER AGE 63",'Remittance Report'!E21:E60)</f>
        <v>0</v>
      </c>
      <c r="C24" s="77">
        <v>0</v>
      </c>
      <c r="D24" s="78">
        <f t="shared" si="1"/>
        <v>0</v>
      </c>
    </row>
    <row r="25" spans="1:4" ht="17.100000000000001" customHeight="1" x14ac:dyDescent="0.35">
      <c r="A25" s="73" t="s">
        <v>49</v>
      </c>
      <c r="B25" s="76">
        <f>SUMIF('Remittance Report'!D21:D60,"4TH YEAR APPRENTICE (4A)",'Remittance Report'!E21:E60)</f>
        <v>0</v>
      </c>
      <c r="C25" s="77">
        <v>7.87</v>
      </c>
      <c r="D25" s="78">
        <f t="shared" si="1"/>
        <v>0</v>
      </c>
    </row>
    <row r="26" spans="1:4" ht="25.5" x14ac:dyDescent="0.35">
      <c r="A26" s="74" t="s">
        <v>50</v>
      </c>
      <c r="B26" s="76">
        <f>SUMIF('Remittance Report'!D21:D60,"4TH YEAR APPRENTICE ACTIVE OVER AGE 71 OR RETIRED OVER AGE 63",'Remittance Report'!E21:E60)</f>
        <v>0</v>
      </c>
      <c r="C26" s="77">
        <v>0</v>
      </c>
      <c r="D26" s="78">
        <f t="shared" si="1"/>
        <v>0</v>
      </c>
    </row>
    <row r="27" spans="1:4" ht="17.100000000000001" customHeight="1" x14ac:dyDescent="0.35">
      <c r="A27" s="73" t="s">
        <v>51</v>
      </c>
      <c r="B27" s="76">
        <f>SUMIF('Remittance Report'!D21:D60,"3RD YEAR APPRENTICE (3A)",'Remittance Report'!E21:E60)</f>
        <v>0</v>
      </c>
      <c r="C27" s="77">
        <v>6.68</v>
      </c>
      <c r="D27" s="78">
        <f t="shared" si="1"/>
        <v>0</v>
      </c>
    </row>
    <row r="28" spans="1:4" ht="25.5" x14ac:dyDescent="0.35">
      <c r="A28" s="74" t="s">
        <v>52</v>
      </c>
      <c r="B28" s="76">
        <f>SUMIF('Remittance Report'!D21:D60,"3RD YEAR APPRENTICE ACTIVE OVER AGE 71 OR RETIRED OVER AGE 63",'Remittance Report'!E21:E60)</f>
        <v>0</v>
      </c>
      <c r="C28" s="77">
        <v>0</v>
      </c>
      <c r="D28" s="78">
        <f t="shared" si="1"/>
        <v>0</v>
      </c>
    </row>
    <row r="29" spans="1:4" x14ac:dyDescent="0.35">
      <c r="A29" s="73" t="s">
        <v>53</v>
      </c>
      <c r="B29" s="76">
        <f>SUMIF('Remittance Report'!D21:D60,"2ND YEAR APPRENTICE (2A)",'Remittance Report'!E21:E60)</f>
        <v>0</v>
      </c>
      <c r="C29" s="77">
        <v>0</v>
      </c>
      <c r="D29" s="78">
        <f t="shared" si="1"/>
        <v>0</v>
      </c>
    </row>
    <row r="30" spans="1:4" ht="25.5" x14ac:dyDescent="0.35">
      <c r="A30" s="74" t="s">
        <v>54</v>
      </c>
      <c r="B30" s="76">
        <f>SUMIF('Remittance Report'!D21:D60,"2ND YEAR APPRENTICE ACTIVE OVER AGE 71 OR RETIRED OVER AGE 63",'Remittance Report'!E21:E60)</f>
        <v>0</v>
      </c>
      <c r="C30" s="77">
        <v>0</v>
      </c>
      <c r="D30" s="78">
        <f t="shared" si="1"/>
        <v>0</v>
      </c>
    </row>
    <row r="31" spans="1:4" ht="17.100000000000001" customHeight="1" x14ac:dyDescent="0.35">
      <c r="A31" s="73" t="s">
        <v>55</v>
      </c>
      <c r="B31" s="76">
        <f>SUMIF('Remittance Report'!D21:D60,"1ST YEAR APPRENTICE (1A)",'Remittance Report'!E21:E60)</f>
        <v>0</v>
      </c>
      <c r="C31" s="77">
        <v>0</v>
      </c>
      <c r="D31" s="78">
        <f t="shared" si="1"/>
        <v>0</v>
      </c>
    </row>
    <row r="32" spans="1:4" ht="25.5" x14ac:dyDescent="0.35">
      <c r="A32" s="74" t="s">
        <v>56</v>
      </c>
      <c r="B32" s="76">
        <f>SUMIF('Remittance Report'!D21:D60,"1ST YEAR APPRENTICE ACTIVE OVER AGE 71 OR RETIRED OVER AGE 63",'Remittance Report'!E21:E60)</f>
        <v>0</v>
      </c>
      <c r="C32" s="77">
        <v>0</v>
      </c>
      <c r="D32" s="78">
        <f t="shared" si="1"/>
        <v>0</v>
      </c>
    </row>
    <row r="33" spans="1:4" ht="17.100000000000001" customHeight="1" thickBot="1" x14ac:dyDescent="0.4">
      <c r="A33" s="75" t="s">
        <v>38</v>
      </c>
      <c r="B33" s="79">
        <f>B21+B23+B25+B27</f>
        <v>0</v>
      </c>
      <c r="C33" s="80"/>
      <c r="D33" s="81">
        <f>SUM(D21:D32)</f>
        <v>0</v>
      </c>
    </row>
    <row r="34" spans="1:4" ht="6" customHeight="1" thickTop="1" thickBot="1" x14ac:dyDescent="0.4">
      <c r="A34" s="45"/>
      <c r="B34" s="24"/>
      <c r="C34" s="26"/>
      <c r="D34" s="44"/>
    </row>
    <row r="35" spans="1:4" ht="27" customHeight="1" x14ac:dyDescent="0.35">
      <c r="A35" s="47" t="s">
        <v>22</v>
      </c>
      <c r="B35" s="25"/>
      <c r="C35" s="128" t="s">
        <v>72</v>
      </c>
      <c r="D35" s="129"/>
    </row>
    <row r="36" spans="1:4" x14ac:dyDescent="0.35">
      <c r="A36" s="73" t="s">
        <v>45</v>
      </c>
      <c r="B36" s="76">
        <f>SUMIF('Remittance Report'!D21:D60,"JOURNEYMEN (J)",'Remittance Report'!E21:E60)</f>
        <v>0</v>
      </c>
      <c r="C36" s="77">
        <v>1</v>
      </c>
      <c r="D36" s="78">
        <f t="shared" ref="D36:D47" si="2">B36*C36</f>
        <v>0</v>
      </c>
    </row>
    <row r="37" spans="1:4" ht="25.5" x14ac:dyDescent="0.35">
      <c r="A37" s="74" t="s">
        <v>46</v>
      </c>
      <c r="B37" s="76">
        <f>SUMIF('Remittance Report'!D21:D60,"JOURNEYMEN ACTIVE OVER AGE 71 OR RETIRED OVER AGE 63",'Remittance Report'!E21:E60)</f>
        <v>0</v>
      </c>
      <c r="C37" s="77">
        <v>1</v>
      </c>
      <c r="D37" s="78">
        <f t="shared" si="2"/>
        <v>0</v>
      </c>
    </row>
    <row r="38" spans="1:4" x14ac:dyDescent="0.35">
      <c r="A38" s="73" t="s">
        <v>47</v>
      </c>
      <c r="B38" s="76">
        <f>SUMIF('Remittance Report'!D21:D60,"5TH YEAR APPRENTICE (5A)",'Remittance Report'!E21:E60)</f>
        <v>0</v>
      </c>
      <c r="C38" s="77">
        <v>0.8</v>
      </c>
      <c r="D38" s="78">
        <f t="shared" si="2"/>
        <v>0</v>
      </c>
    </row>
    <row r="39" spans="1:4" ht="25.5" x14ac:dyDescent="0.35">
      <c r="A39" s="74" t="s">
        <v>48</v>
      </c>
      <c r="B39" s="76">
        <f>SUMIF('Remittance Report'!D21:D60,"5TH YEAR APPRENTICE ACTIVE OVER AGE 71 OR RETIRED OVER AGE 63",'Remittance Report'!E21:E60)</f>
        <v>0</v>
      </c>
      <c r="C39" s="77">
        <v>0.8</v>
      </c>
      <c r="D39" s="78">
        <f t="shared" si="2"/>
        <v>0</v>
      </c>
    </row>
    <row r="40" spans="1:4" x14ac:dyDescent="0.35">
      <c r="A40" s="73" t="s">
        <v>49</v>
      </c>
      <c r="B40" s="76">
        <f>SUMIF('Remittance Report'!D21:D60,"4TH YEAR APPRENTICE (4A)",'Remittance Report'!E21:E60)</f>
        <v>0</v>
      </c>
      <c r="C40" s="77">
        <v>0.7</v>
      </c>
      <c r="D40" s="78">
        <f t="shared" si="2"/>
        <v>0</v>
      </c>
    </row>
    <row r="41" spans="1:4" ht="25.5" x14ac:dyDescent="0.35">
      <c r="A41" s="74" t="s">
        <v>50</v>
      </c>
      <c r="B41" s="76">
        <f>SUMIF('Remittance Report'!D21:D60,"4TH YEAR APPRENTICE ACTIVE OVER AGE 71 OR RETIRED OVER AGE 63",'Remittance Report'!E21:E60)</f>
        <v>0</v>
      </c>
      <c r="C41" s="77">
        <v>0.7</v>
      </c>
      <c r="D41" s="78">
        <f t="shared" si="2"/>
        <v>0</v>
      </c>
    </row>
    <row r="42" spans="1:4" x14ac:dyDescent="0.35">
      <c r="A42" s="73" t="s">
        <v>51</v>
      </c>
      <c r="B42" s="76">
        <f>SUMIF('Remittance Report'!D21:D60,"3RD YEAR APPRENTICE (3A)",'Remittance Report'!E21:E60)</f>
        <v>0</v>
      </c>
      <c r="C42" s="77">
        <v>0.6</v>
      </c>
      <c r="D42" s="78">
        <f t="shared" si="2"/>
        <v>0</v>
      </c>
    </row>
    <row r="43" spans="1:4" ht="25.5" x14ac:dyDescent="0.35">
      <c r="A43" s="74" t="s">
        <v>52</v>
      </c>
      <c r="B43" s="76">
        <f>SUMIF('Remittance Report'!D21:D60,"3RD YEAR APPRENTICE ACTIVE OVER AGE 71 OR RETIRED OVER AGE 63",'Remittance Report'!E21:E60)</f>
        <v>0</v>
      </c>
      <c r="C43" s="77">
        <v>0.6</v>
      </c>
      <c r="D43" s="78">
        <f t="shared" si="2"/>
        <v>0</v>
      </c>
    </row>
    <row r="44" spans="1:4" x14ac:dyDescent="0.35">
      <c r="A44" s="73" t="s">
        <v>53</v>
      </c>
      <c r="B44" s="76">
        <f>SUMIF('Remittance Report'!D21:D60,"2ND YEAR APPRENTICE (2A)",'Remittance Report'!E21:E60)</f>
        <v>0</v>
      </c>
      <c r="C44" s="77">
        <v>0.5</v>
      </c>
      <c r="D44" s="78">
        <f t="shared" si="2"/>
        <v>0</v>
      </c>
    </row>
    <row r="45" spans="1:4" ht="25.5" x14ac:dyDescent="0.35">
      <c r="A45" s="74" t="s">
        <v>54</v>
      </c>
      <c r="B45" s="76">
        <f>SUMIF('Remittance Report'!D21:D60,"2ND YEAR APPRENTICE ACTIVE OVER AGE 71 OR RETIRED OVER AGE 63",'Remittance Report'!E21:E60)</f>
        <v>0</v>
      </c>
      <c r="C45" s="77">
        <v>0.5</v>
      </c>
      <c r="D45" s="78">
        <f t="shared" si="2"/>
        <v>0</v>
      </c>
    </row>
    <row r="46" spans="1:4" x14ac:dyDescent="0.35">
      <c r="A46" s="73" t="s">
        <v>55</v>
      </c>
      <c r="B46" s="76">
        <f>SUMIF('Remittance Report'!D21:D60,"1ST YEAR APPRENTICE (1A)",'Remittance Report'!E21:E60)</f>
        <v>0</v>
      </c>
      <c r="C46" s="77">
        <v>0.4</v>
      </c>
      <c r="D46" s="78">
        <f t="shared" si="2"/>
        <v>0</v>
      </c>
    </row>
    <row r="47" spans="1:4" ht="25.5" x14ac:dyDescent="0.35">
      <c r="A47" s="74" t="s">
        <v>56</v>
      </c>
      <c r="B47" s="76">
        <f>SUMIF('Remittance Report'!D21:D60,"1ST YEAR APPRENTICE ACTIVE OVER AGE 71 OR RETIRED OVER AGE 63",'Remittance Report'!E21:E60)</f>
        <v>0</v>
      </c>
      <c r="C47" s="77">
        <v>0.4</v>
      </c>
      <c r="D47" s="78">
        <f t="shared" si="2"/>
        <v>0</v>
      </c>
    </row>
    <row r="48" spans="1:4" ht="17.100000000000001" customHeight="1" thickBot="1" x14ac:dyDescent="0.4">
      <c r="A48" s="75" t="s">
        <v>18</v>
      </c>
      <c r="B48" s="79">
        <f>SUM(B36:B47)</f>
        <v>0</v>
      </c>
      <c r="C48" s="80"/>
      <c r="D48" s="81">
        <f>SUM(D36:D47)</f>
        <v>0</v>
      </c>
    </row>
    <row r="49" spans="1:4" ht="6" customHeight="1" thickTop="1" thickBot="1" x14ac:dyDescent="0.4">
      <c r="A49" s="45"/>
      <c r="B49" s="24"/>
      <c r="C49" s="26"/>
      <c r="D49" s="44"/>
    </row>
    <row r="50" spans="1:4" ht="27" customHeight="1" x14ac:dyDescent="0.35">
      <c r="A50" s="49" t="s">
        <v>23</v>
      </c>
      <c r="B50" s="30"/>
      <c r="C50" s="128" t="s">
        <v>72</v>
      </c>
      <c r="D50" s="129"/>
    </row>
    <row r="51" spans="1:4" x14ac:dyDescent="0.35">
      <c r="A51" s="73" t="s">
        <v>45</v>
      </c>
      <c r="B51" s="76">
        <f>SUMIF('Remittance Report'!D21:D60,"JOURNEYMEN (J)",'Remittance Report'!E21:E60)</f>
        <v>0</v>
      </c>
      <c r="C51" s="77">
        <v>1.41</v>
      </c>
      <c r="D51" s="78">
        <f t="shared" ref="D51:D62" si="3">B51*C51</f>
        <v>0</v>
      </c>
    </row>
    <row r="52" spans="1:4" ht="25.5" x14ac:dyDescent="0.35">
      <c r="A52" s="74" t="s">
        <v>46</v>
      </c>
      <c r="B52" s="76">
        <f>SUMIF('Remittance Report'!D21:D60,"JOURNEYMEN ACTIVE OVER AGE 71 OR RETIRED OVER AGE 63",'Remittance Report'!E21:E60)</f>
        <v>0</v>
      </c>
      <c r="C52" s="77">
        <v>1.41</v>
      </c>
      <c r="D52" s="78">
        <f t="shared" si="3"/>
        <v>0</v>
      </c>
    </row>
    <row r="53" spans="1:4" x14ac:dyDescent="0.35">
      <c r="A53" s="73" t="s">
        <v>47</v>
      </c>
      <c r="B53" s="76">
        <f>SUMIF('Remittance Report'!D21:D60,"5TH YEAR APPRENTICE (5A)",'Remittance Report'!E21:E60)</f>
        <v>0</v>
      </c>
      <c r="C53" s="77">
        <v>1.1200000000000001</v>
      </c>
      <c r="D53" s="78">
        <f t="shared" si="3"/>
        <v>0</v>
      </c>
    </row>
    <row r="54" spans="1:4" ht="25.5" x14ac:dyDescent="0.35">
      <c r="A54" s="74" t="s">
        <v>48</v>
      </c>
      <c r="B54" s="76">
        <f>SUMIF('Remittance Report'!D21:D60,"5TH YEAR APPRENTICE ACTIVE OVER AGE 71 OR RETIRED OVER AGE 63",'Remittance Report'!E21:E60)</f>
        <v>0</v>
      </c>
      <c r="C54" s="77">
        <v>1.1200000000000001</v>
      </c>
      <c r="D54" s="78">
        <f t="shared" si="3"/>
        <v>0</v>
      </c>
    </row>
    <row r="55" spans="1:4" x14ac:dyDescent="0.35">
      <c r="A55" s="73" t="s">
        <v>49</v>
      </c>
      <c r="B55" s="76">
        <f>SUMIF('Remittance Report'!D21:D60,"4TH YEAR APPRENTICE (4A)",'Remittance Report'!E21:E60)</f>
        <v>0</v>
      </c>
      <c r="C55" s="77">
        <v>0.99</v>
      </c>
      <c r="D55" s="78">
        <f t="shared" si="3"/>
        <v>0</v>
      </c>
    </row>
    <row r="56" spans="1:4" ht="25.5" x14ac:dyDescent="0.35">
      <c r="A56" s="74" t="s">
        <v>50</v>
      </c>
      <c r="B56" s="76">
        <f>SUMIF('Remittance Report'!D21:D60,"4TH YEAR APPRENTICE ACTIVE OVER AGE 71 OR RETIRED OVER AGE 63",'Remittance Report'!E21:E60)</f>
        <v>0</v>
      </c>
      <c r="C56" s="77">
        <v>0.99</v>
      </c>
      <c r="D56" s="78">
        <f t="shared" si="3"/>
        <v>0</v>
      </c>
    </row>
    <row r="57" spans="1:4" x14ac:dyDescent="0.35">
      <c r="A57" s="73" t="s">
        <v>51</v>
      </c>
      <c r="B57" s="76">
        <f>SUMIF('Remittance Report'!D21:D60,"3RD YEAR APPRENTICE (3A)",'Remittance Report'!E21:E60)</f>
        <v>0</v>
      </c>
      <c r="C57" s="77">
        <v>0.84</v>
      </c>
      <c r="D57" s="78">
        <f t="shared" si="3"/>
        <v>0</v>
      </c>
    </row>
    <row r="58" spans="1:4" ht="25.5" x14ac:dyDescent="0.35">
      <c r="A58" s="74" t="s">
        <v>52</v>
      </c>
      <c r="B58" s="76">
        <f>SUMIF('Remittance Report'!D21:D60,"3RD YEAR APPRENTICE ACTIVE OVER AGE 71 OR RETIRED OVER AGE 63",'Remittance Report'!E21:E60)</f>
        <v>0</v>
      </c>
      <c r="C58" s="77">
        <v>0.84</v>
      </c>
      <c r="D58" s="78">
        <f t="shared" si="3"/>
        <v>0</v>
      </c>
    </row>
    <row r="59" spans="1:4" x14ac:dyDescent="0.35">
      <c r="A59" s="73" t="s">
        <v>53</v>
      </c>
      <c r="B59" s="76">
        <f>SUMIF('Remittance Report'!D21:D60,"2ND YEAR APPRENTICE (2A)",'Remittance Report'!E21:E60)</f>
        <v>0</v>
      </c>
      <c r="C59" s="77">
        <v>0.7</v>
      </c>
      <c r="D59" s="78">
        <f t="shared" si="3"/>
        <v>0</v>
      </c>
    </row>
    <row r="60" spans="1:4" ht="25.5" x14ac:dyDescent="0.35">
      <c r="A60" s="74" t="s">
        <v>54</v>
      </c>
      <c r="B60" s="76">
        <f>SUMIF('Remittance Report'!D21:D60,"2ND YEAR APPRENTICE ACTIVE OVER AGE 71 OR RETIRED OVER AGE 63",'Remittance Report'!E21:E60)</f>
        <v>0</v>
      </c>
      <c r="C60" s="77">
        <v>0.7</v>
      </c>
      <c r="D60" s="78">
        <f t="shared" si="3"/>
        <v>0</v>
      </c>
    </row>
    <row r="61" spans="1:4" x14ac:dyDescent="0.35">
      <c r="A61" s="73" t="s">
        <v>55</v>
      </c>
      <c r="B61" s="76">
        <f>SUMIF('Remittance Report'!D21:D60,"1ST YEAR APPRENTICE (1A)",'Remittance Report'!E21:E60)</f>
        <v>0</v>
      </c>
      <c r="C61" s="77">
        <v>0.63</v>
      </c>
      <c r="D61" s="78">
        <f t="shared" si="3"/>
        <v>0</v>
      </c>
    </row>
    <row r="62" spans="1:4" ht="25.5" x14ac:dyDescent="0.35">
      <c r="A62" s="74" t="s">
        <v>56</v>
      </c>
      <c r="B62" s="76">
        <f>SUMIF('Remittance Report'!D21:D60,"1ST YEAR APPRENTICE ACTIVE OVER AGE 71 OR RETIRED OVER AGE 63",'Remittance Report'!E21:E60)</f>
        <v>0</v>
      </c>
      <c r="C62" s="77">
        <v>0.63</v>
      </c>
      <c r="D62" s="78">
        <f t="shared" si="3"/>
        <v>0</v>
      </c>
    </row>
    <row r="63" spans="1:4" ht="17.100000000000001" customHeight="1" thickBot="1" x14ac:dyDescent="0.4">
      <c r="A63" s="82" t="s">
        <v>18</v>
      </c>
      <c r="B63" s="79">
        <f>SUM(B51:B62)</f>
        <v>0</v>
      </c>
      <c r="C63" s="83"/>
      <c r="D63" s="81">
        <f>SUM(D51:D62)</f>
        <v>0</v>
      </c>
    </row>
    <row r="64" spans="1:4" ht="5.25" customHeight="1" thickTop="1" thickBot="1" x14ac:dyDescent="0.4">
      <c r="A64" s="50"/>
      <c r="B64" s="24"/>
      <c r="C64" s="27"/>
      <c r="D64" s="44"/>
    </row>
    <row r="65" spans="1:4" ht="14.45" customHeight="1" x14ac:dyDescent="0.35">
      <c r="A65" s="51"/>
      <c r="B65" s="25"/>
      <c r="C65" s="28"/>
      <c r="D65" s="48"/>
    </row>
    <row r="66" spans="1:4" ht="15.75" customHeight="1" thickBot="1" x14ac:dyDescent="0.4">
      <c r="A66" s="52" t="s">
        <v>24</v>
      </c>
      <c r="B66" s="1"/>
      <c r="C66" s="19"/>
      <c r="D66" s="53">
        <f>SUM(D18+D33+D48+D63)</f>
        <v>0</v>
      </c>
    </row>
    <row r="67" spans="1:4" ht="14.45" customHeight="1" x14ac:dyDescent="0.35">
      <c r="A67" s="40"/>
      <c r="B67" s="29"/>
      <c r="C67" s="29"/>
      <c r="D67" s="54"/>
    </row>
    <row r="68" spans="1:4" ht="24" x14ac:dyDescent="0.35">
      <c r="A68" s="66" t="s">
        <v>32</v>
      </c>
      <c r="B68" s="67"/>
      <c r="C68" s="68" t="s">
        <v>33</v>
      </c>
      <c r="D68" s="69">
        <v>0</v>
      </c>
    </row>
    <row r="69" spans="1:4" ht="9" customHeight="1" x14ac:dyDescent="0.35">
      <c r="A69" s="40"/>
      <c r="B69" s="29"/>
      <c r="C69" s="29"/>
      <c r="D69" s="54"/>
    </row>
    <row r="70" spans="1:4" ht="21.75" thickBot="1" x14ac:dyDescent="0.4">
      <c r="A70" s="40"/>
      <c r="B70" s="116" t="s">
        <v>31</v>
      </c>
      <c r="C70" s="116"/>
      <c r="D70" s="65">
        <f>SUM(D66+D68)</f>
        <v>0</v>
      </c>
    </row>
    <row r="71" spans="1:4" ht="12.75" customHeight="1" thickBot="1" x14ac:dyDescent="0.4">
      <c r="A71" s="55"/>
      <c r="B71" s="56"/>
      <c r="C71" s="56"/>
      <c r="D71" s="57"/>
    </row>
    <row r="72" spans="1:4" ht="21.75" thickTop="1" x14ac:dyDescent="0.35"/>
  </sheetData>
  <mergeCells count="9">
    <mergeCell ref="B70:C70"/>
    <mergeCell ref="A3:D3"/>
    <mergeCell ref="B4:C4"/>
    <mergeCell ref="A1:D1"/>
    <mergeCell ref="A2:D2"/>
    <mergeCell ref="C50:D50"/>
    <mergeCell ref="C20:D20"/>
    <mergeCell ref="C35:D35"/>
    <mergeCell ref="C6:D6"/>
  </mergeCells>
  <phoneticPr fontId="4" type="noConversion"/>
  <pageMargins left="0.23622047244094491" right="0.23622047244094491" top="0.19685039370078741" bottom="0.19685039370078741" header="0.31496062992125984" footer="0.31496062992125984"/>
  <pageSetup scale="56"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Remittance Report</vt:lpstr>
      <vt:lpstr>Calculation Sheet</vt:lpstr>
      <vt:lpstr>Classes</vt:lpstr>
      <vt:lpstr>Dues</vt:lpstr>
      <vt:lpstr>Link</vt:lpstr>
      <vt:lpstr>'Remittance Report'!Print_Area</vt:lpstr>
      <vt:lpstr>SheetMetalLink</vt:lpstr>
      <vt:lpstr>UnionDues</vt:lpstr>
    </vt:vector>
  </TitlesOfParts>
  <Company>J.J.Mcateer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Beh</dc:creator>
  <cp:lastModifiedBy>Yogita Ravan</cp:lastModifiedBy>
  <cp:lastPrinted>2024-04-24T17:22:11Z</cp:lastPrinted>
  <dcterms:created xsi:type="dcterms:W3CDTF">2007-03-27T20:41:59Z</dcterms:created>
  <dcterms:modified xsi:type="dcterms:W3CDTF">2025-04-14T15:50:19Z</dcterms:modified>
</cp:coreProperties>
</file>