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Common\Admin A\SMW LOCAL 30\Website Forms\"/>
    </mc:Choice>
  </mc:AlternateContent>
  <xr:revisionPtr revIDLastSave="0" documentId="13_ncr:1_{8CDCE52B-A764-4971-8E59-E4F824D84698}" xr6:coauthVersionLast="47" xr6:coauthVersionMax="47" xr10:uidLastSave="{00000000-0000-0000-0000-000000000000}"/>
  <workbookProtection workbookAlgorithmName="SHA-512" workbookHashValue="YoPVpJAQhLn55WGVr2JYxJVgP34RKwQmMfYos6fsXRptSf/iiVKpHVuDAiTNZcFOge+bPl1kT5rGVMeS02TwKA==" workbookSaltValue="6zcoODTmyPMhoRF5545h1A==" workbookSpinCount="100000" lockStructure="1"/>
  <bookViews>
    <workbookView xWindow="1520" yWindow="1520" windowWidth="14400" windowHeight="8170" xr2:uid="{00000000-000D-0000-FFFF-FFFF00000000}"/>
  </bookViews>
  <sheets>
    <sheet name="Remittance Report" sheetId="1" r:id="rId1"/>
    <sheet name="Calculation Sheet" sheetId="3" r:id="rId2"/>
  </sheets>
  <definedNames>
    <definedName name="Classes">'Calculation Sheet'!$A$15:$A$24</definedName>
    <definedName name="Dues">'Calculation Sheet'!#REF!</definedName>
    <definedName name="Link">'Calculation Sheet'!$A$15:$A$33</definedName>
    <definedName name="_xlnm.Print_Area" localSheetId="0">'Remittance Report'!$A$1:$G$66</definedName>
    <definedName name="SHEETER_DECKER__SD">Link</definedName>
    <definedName name="SheetMetalLink">'Calculation Sheet'!$A$15:$A$34</definedName>
    <definedName name="UnionDues">'Calculation Sheet'!#REF!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1" l="1"/>
  <c r="F22" i="1" s="1"/>
  <c r="I23" i="1"/>
  <c r="I24" i="1"/>
  <c r="I25" i="1"/>
  <c r="I26" i="1"/>
  <c r="F26" i="1" s="1"/>
  <c r="I27" i="1"/>
  <c r="I28" i="1"/>
  <c r="I29" i="1"/>
  <c r="I30" i="1"/>
  <c r="F30" i="1" s="1"/>
  <c r="I31" i="1"/>
  <c r="I32" i="1"/>
  <c r="I33" i="1"/>
  <c r="I34" i="1"/>
  <c r="I35" i="1"/>
  <c r="I36" i="1"/>
  <c r="I37" i="1"/>
  <c r="I38" i="1"/>
  <c r="I39" i="1"/>
  <c r="I21" i="1"/>
  <c r="H22" i="1"/>
  <c r="G22" i="1" s="1"/>
  <c r="H23" i="1"/>
  <c r="H24" i="1"/>
  <c r="H25" i="1"/>
  <c r="G25" i="1" s="1"/>
  <c r="H26" i="1"/>
  <c r="H27" i="1"/>
  <c r="H28" i="1"/>
  <c r="H29" i="1"/>
  <c r="G29" i="1" s="1"/>
  <c r="H30" i="1"/>
  <c r="H31" i="1"/>
  <c r="H32" i="1"/>
  <c r="H33" i="1"/>
  <c r="G33" i="1" s="1"/>
  <c r="H34" i="1"/>
  <c r="H35" i="1"/>
  <c r="H36" i="1"/>
  <c r="H37" i="1"/>
  <c r="H38" i="1"/>
  <c r="H39" i="1"/>
  <c r="H21" i="1"/>
  <c r="G21" i="1" s="1"/>
  <c r="F21" i="1"/>
  <c r="B45" i="3"/>
  <c r="D45" i="3" s="1"/>
  <c r="B44" i="3"/>
  <c r="D44" i="3" s="1"/>
  <c r="B43" i="3"/>
  <c r="D43" i="3" s="1"/>
  <c r="B42" i="3"/>
  <c r="D42" i="3" s="1"/>
  <c r="B61" i="3"/>
  <c r="D61" i="3" s="1"/>
  <c r="B60" i="3"/>
  <c r="D60" i="3" s="1"/>
  <c r="B59" i="3"/>
  <c r="D59" i="3" s="1"/>
  <c r="B58" i="3"/>
  <c r="D58" i="3" s="1"/>
  <c r="B57" i="3"/>
  <c r="D57" i="3" s="1"/>
  <c r="B56" i="3"/>
  <c r="D56" i="3" s="1"/>
  <c r="B55" i="3"/>
  <c r="D55" i="3" s="1"/>
  <c r="B54" i="3"/>
  <c r="D54" i="3" s="1"/>
  <c r="B53" i="3"/>
  <c r="D53" i="3" s="1"/>
  <c r="B52" i="3"/>
  <c r="D52" i="3" s="1"/>
  <c r="B51" i="3"/>
  <c r="D51" i="3" s="1"/>
  <c r="B50" i="3"/>
  <c r="D50" i="3" s="1"/>
  <c r="B49" i="3"/>
  <c r="D49" i="3" s="1"/>
  <c r="B48" i="3"/>
  <c r="D48" i="3" s="1"/>
  <c r="B47" i="3"/>
  <c r="D47" i="3" s="1"/>
  <c r="B46" i="3"/>
  <c r="D46" i="3" s="1"/>
  <c r="B41" i="3"/>
  <c r="D41" i="3" s="1"/>
  <c r="B40" i="3"/>
  <c r="D40" i="3" s="1"/>
  <c r="B39" i="3"/>
  <c r="D39" i="3" s="1"/>
  <c r="B38" i="3"/>
  <c r="D38" i="3" s="1"/>
  <c r="B32" i="3"/>
  <c r="D32" i="3" s="1"/>
  <c r="B31" i="3"/>
  <c r="D31" i="3" s="1"/>
  <c r="B30" i="3"/>
  <c r="D30" i="3" s="1"/>
  <c r="B29" i="3"/>
  <c r="D29" i="3" s="1"/>
  <c r="B28" i="3"/>
  <c r="D28" i="3" s="1"/>
  <c r="B27" i="3"/>
  <c r="D27" i="3" s="1"/>
  <c r="B22" i="3"/>
  <c r="D22" i="3" s="1"/>
  <c r="B21" i="3"/>
  <c r="D21" i="3" s="1"/>
  <c r="B18" i="3"/>
  <c r="D18" i="3" s="1"/>
  <c r="B17" i="3"/>
  <c r="D17" i="3" s="1"/>
  <c r="B19" i="3"/>
  <c r="F23" i="1"/>
  <c r="F24" i="1"/>
  <c r="F25" i="1"/>
  <c r="F27" i="1"/>
  <c r="F28" i="1"/>
  <c r="F29" i="1"/>
  <c r="F31" i="1"/>
  <c r="F32" i="1"/>
  <c r="F33" i="1"/>
  <c r="G23" i="1"/>
  <c r="G24" i="1"/>
  <c r="G26" i="1"/>
  <c r="G27" i="1"/>
  <c r="G28" i="1"/>
  <c r="G30" i="1"/>
  <c r="G31" i="1"/>
  <c r="G32" i="1"/>
  <c r="B24" i="3"/>
  <c r="D24" i="3" s="1"/>
  <c r="B23" i="3"/>
  <c r="D23" i="3" s="1"/>
  <c r="B34" i="3"/>
  <c r="B33" i="3"/>
  <c r="B26" i="3"/>
  <c r="B25" i="3"/>
  <c r="B20" i="3"/>
  <c r="B16" i="3"/>
  <c r="B15" i="3"/>
  <c r="B62" i="3" l="1"/>
  <c r="D62" i="3"/>
  <c r="B35" i="3"/>
  <c r="F34" i="1"/>
  <c r="F35" i="1"/>
  <c r="F36" i="1"/>
  <c r="F37" i="1"/>
  <c r="F38" i="1"/>
  <c r="F39" i="1"/>
  <c r="G39" i="1"/>
  <c r="G34" i="1"/>
  <c r="G35" i="1"/>
  <c r="G36" i="1"/>
  <c r="G37" i="1"/>
  <c r="G38" i="1"/>
  <c r="F40" i="1" l="1"/>
  <c r="D34" i="3"/>
  <c r="D26" i="3"/>
  <c r="D20" i="3"/>
  <c r="D16" i="3"/>
  <c r="B4" i="3" l="1"/>
  <c r="D33" i="3"/>
  <c r="D25" i="3"/>
  <c r="D19" i="3"/>
  <c r="C12" i="3"/>
  <c r="D15" i="3" l="1"/>
  <c r="D35" i="3" s="1"/>
  <c r="G40" i="1" l="1"/>
  <c r="E40" i="1"/>
  <c r="B12" i="3" s="1"/>
  <c r="D12" i="3" s="1"/>
  <c r="D65" i="3" s="1"/>
  <c r="D69" i="3" s="1"/>
  <c r="B8" i="3" l="1"/>
  <c r="D8" i="3" s="1"/>
  <c r="B6" i="3"/>
  <c r="D6" i="3" s="1"/>
  <c r="B11" i="3"/>
  <c r="D11" i="3" s="1"/>
  <c r="B7" i="3"/>
  <c r="D7" i="3" s="1"/>
</calcChain>
</file>

<file path=xl/sharedStrings.xml><?xml version="1.0" encoding="utf-8"?>
<sst xmlns="http://schemas.openxmlformats.org/spreadsheetml/2006/main" count="134" uniqueCount="82">
  <si>
    <t xml:space="preserve">Contributing Employer's Report for the Month Ended </t>
  </si>
  <si>
    <t>Employer's Address:</t>
  </si>
  <si>
    <t>Employer's Telephone, Fax, Email:</t>
  </si>
  <si>
    <t>Employer's Contact Name:</t>
  </si>
  <si>
    <t>Date Direct Deposit Was Processed:</t>
  </si>
  <si>
    <t>Administration Office:</t>
  </si>
  <si>
    <t xml:space="preserve">Fax:  905-946-2535  </t>
  </si>
  <si>
    <t>Soc. Insurance</t>
  </si>
  <si>
    <t>Number</t>
  </si>
  <si>
    <t>Member Name</t>
  </si>
  <si>
    <t>Total Hours</t>
  </si>
  <si>
    <t>Union</t>
  </si>
  <si>
    <t>Dues</t>
  </si>
  <si>
    <t>Telephone:  905-946-9700     Canada Toll Free: 1-800-263-3564</t>
  </si>
  <si>
    <t>Total All Members</t>
  </si>
  <si>
    <t>This report and remittance are due and payable before the 20th of the month following that month in which the</t>
  </si>
  <si>
    <t>WELFARE</t>
  </si>
  <si>
    <t>BEREAVEMENT</t>
  </si>
  <si>
    <t>SUB TOTAL:</t>
  </si>
  <si>
    <t>W.C.B</t>
  </si>
  <si>
    <t>(VENDER PERMIT #3345-1568)</t>
  </si>
  <si>
    <t>PENSION</t>
  </si>
  <si>
    <t>8% RETAIL SALES TAX: WELFARE, WBC</t>
  </si>
  <si>
    <t>UNION DUES</t>
  </si>
  <si>
    <t>GRAND TOTAL:</t>
  </si>
  <si>
    <t>Employer's Name &amp; Registration #:</t>
  </si>
  <si>
    <t>contributions are earned.</t>
  </si>
  <si>
    <t>Reporting Month/Year:</t>
  </si>
  <si>
    <t xml:space="preserve">SHEET METAL WORKERS LOCAL UNION 30 </t>
  </si>
  <si>
    <t>Worked</t>
  </si>
  <si>
    <t>TOTAL PAYMENT:</t>
  </si>
  <si>
    <t>WORK MONTH ADJUSTMENT IS FOR:</t>
  </si>
  <si>
    <t>ADJUSTMENT AMOUNT:</t>
  </si>
  <si>
    <t>Date of Birth</t>
  </si>
  <si>
    <t>YYYY-MM-DD</t>
  </si>
  <si>
    <t>Pension</t>
  </si>
  <si>
    <t>Dollars</t>
  </si>
  <si>
    <t>SHEETER/DECKER ACTIVE OVER AGE 71 OR RETIRED OVER AGE 63</t>
  </si>
  <si>
    <t>SHEETER/DECKER ASSISTANT ACTIVE OVER AGE 71 OR RETIRED OVER AGE 63</t>
  </si>
  <si>
    <r>
      <t xml:space="preserve">SUB TOTAL </t>
    </r>
    <r>
      <rPr>
        <b/>
        <sz val="8"/>
        <rFont val="Calibri"/>
        <family val="2"/>
        <scheme val="minor"/>
      </rPr>
      <t>(Excluding no Pension classes)</t>
    </r>
    <r>
      <rPr>
        <b/>
        <sz val="11"/>
        <rFont val="Calibri"/>
        <family val="2"/>
        <scheme val="minor"/>
      </rPr>
      <t>:</t>
    </r>
  </si>
  <si>
    <t xml:space="preserve">to be </t>
  </si>
  <si>
    <t>hidden</t>
  </si>
  <si>
    <t>DUES</t>
  </si>
  <si>
    <t>NAME</t>
  </si>
  <si>
    <r>
      <t xml:space="preserve">                                                             email:  </t>
    </r>
    <r>
      <rPr>
        <u/>
        <sz val="11"/>
        <color rgb="FF0000FF"/>
        <rFont val="Arial"/>
        <family val="2"/>
      </rPr>
      <t>contributions@lu30plan.com</t>
    </r>
  </si>
  <si>
    <t>SHEET METAL WORKERS LOCAL 30 BENEFIT AND PENSION PLANS</t>
  </si>
  <si>
    <t>(please use drop window to select)</t>
  </si>
  <si>
    <t>Employee Classification</t>
  </si>
  <si>
    <t xml:space="preserve">REMINDER: Pension contributions can not be accepted into the Pension Plan in relation to:
•	work hours after December 1st of the year in which the member turns age 71
•	work hours for a member age 63+ already in receipt of a pension benefit from this plan
The Collective Bargaining Agreement provides that these ineligible pension contributions must be paid to the employee by adding it to their hourly rate, with regular payroll deductions applied. 
The Plan Administrator’s Office will notify you if we receive contributions for a member already in receipt of their pension benefit. </t>
  </si>
  <si>
    <t>Per your Collective Bargaining Agreement - "If a Pension Trust Fund, arising out of this Collective Agreement is prohibited, by Law, from accepting pension contributions required by the terms of the Collective Agreement on account of an employee that is ineligible to contribute to a Registered Pension Plan, then such contributions shall be added to the hourly rate of the employee and attract the requisite vacation pay".</t>
  </si>
  <si>
    <t xml:space="preserve">Privacy Statement: The Sheet Metal Workers Local 30 Benefit Plan and the Sheet Metal Workers Local 30 Pension Plan (together called “the Plans”), their administrator Employee Benefit Plan Services Limited, and providers working with the Plans or administrator will collect, maintain, use and disclose only the information that is necessary for the administration of the Plans. Personal information will be protected pursuant to the applicable legislation. The Plans may collect, maintain, use and disclose personal information with relevant persons or organizations (employers, health benefit managers, health professionals, institutions, insurers, investigative agencies, legal counsel, other plans or unions, pharmacies, regulators, re-insurers) in order to manage the Plans and entitlement to the benefits of the Plans, and may include information such as financial, health or benefits related information. Questions related to the Privacy Statement should be directed to the Privacy Officer.  </t>
  </si>
  <si>
    <t>EMPLOYEE BENEFITS ELECTRONIC REMITTANCE FORM</t>
  </si>
  <si>
    <t>CALCULATION SHEET FOR MONTHLY REMITTANCE - EPSCA</t>
  </si>
  <si>
    <t>SHEETER/DECKER (ESD)</t>
  </si>
  <si>
    <t>JOURNEYMAN/FOREMAN/SUBFOREMAN</t>
  </si>
  <si>
    <t>JOURNEYMAN/FOREMAN/SUBFOREMAN              ACTIVE OVER AGE 71 OR RETIRED OVER AGE 63</t>
  </si>
  <si>
    <t>SHEETER/DECKER ASSISTANT (ESDA)</t>
  </si>
  <si>
    <t>5TH YEAR APPRENTICE (30EPS5)</t>
  </si>
  <si>
    <t>5TH YEAR APPRENTICE ACTIVE OVER AGE 71 OR RETIRED OVER AGE 63</t>
  </si>
  <si>
    <t>MATERIAL HANDLER ACTIVE OVER AGE 71 OR RETIRED OVER AGE 63</t>
  </si>
  <si>
    <t>MATERIAL HANDLER (EMH)</t>
  </si>
  <si>
    <t>4TH YEAR APPRENTICE (30EPS4)</t>
  </si>
  <si>
    <t>4TH YEAR APPRENTICE ACTIVE OVER AGE 71 OR RETIRED OVER AGE 63</t>
  </si>
  <si>
    <t>3RD YEAR APPRENTICE (30EPS3)</t>
  </si>
  <si>
    <t>3RD YEAR APPRENTICE ACTIVE OVER AGE 71 OR RETIRED OVER AGE 63</t>
  </si>
  <si>
    <t>2ND YEAR APPRENTICE (EP2A)</t>
  </si>
  <si>
    <t>2ND YEAR APPRENTICE ACTIVE OVER AGE 71 OR RETIRED OVER AGE 63</t>
  </si>
  <si>
    <t>1ST YEAR APPRENTICE (EP1A)</t>
  </si>
  <si>
    <t>1ST YEAR APPRENTICE ACTIVE OVER AGE 71 OR RETIRED OVER AGE 63</t>
  </si>
  <si>
    <t>PROBATIONARY SIDER (EPS)</t>
  </si>
  <si>
    <t>PROBATIONARY SIDER ACTIVE OVER AGE 71 OR RETIRED OVER AGE 63</t>
  </si>
  <si>
    <t>JOURNEYMAN</t>
  </si>
  <si>
    <t>JOURNEYMAN ACTIVE OVER AGE 71 OR RETIRED OVER AGE 63</t>
  </si>
  <si>
    <t>FOREMAN</t>
  </si>
  <si>
    <t>FOREMAN ACTIVE OVER AGE 71 OR RETIRED OVER AGE 63</t>
  </si>
  <si>
    <t>SUBFOREMAN</t>
  </si>
  <si>
    <t>SUBFOREMAN ACTIVE OVER AGE 71 OR RETIRED OVER AGE 63</t>
  </si>
  <si>
    <t>Rates Effective May 1, 2025</t>
  </si>
  <si>
    <t>PROVINCIAL TRAINING TRUST FUND</t>
  </si>
  <si>
    <t>EPSCA AGREEMENT</t>
  </si>
  <si>
    <t>Rates Effective September 15, 2025</t>
  </si>
  <si>
    <t>2255 Sheppard Ave. E, Atria 1, Suite 201, Toronto, ON M2J 4Y1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</si>
</sst>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quot;$&quot;#,##0.00"/>
    <numFmt numFmtId="166" formatCode="000\ 000\ 000"/>
    <numFmt numFmtId="167" formatCode="&quot;$&quot;#,##0.0000"/>
    <numFmt numFmtId="168" formatCode="[$-1009]d/mmm/yy;@"/>
    <numFmt numFmtId="169" formatCode="[$-F800]dddd\,\ mmmm\ dd\,\ yyyy"/>
  </numFmts>
  <fonts count="38" x14ac:knownFonts="1">
    <font>
      <sz val="10"/>
      <name val="Arial"/>
    </font>
    <font>
      <b/>
      <sz val="10"/>
      <name val="Arial"/>
      <family val="2"/>
    </font>
    <font>
      <sz val="9"/>
      <name val="Arial"/>
      <family val="2"/>
    </font>
    <font>
      <b/>
      <sz val="9"/>
      <name val="Arial"/>
      <family val="2"/>
    </font>
    <font>
      <sz val="8"/>
      <name val="Arial"/>
      <family val="2"/>
    </font>
    <font>
      <b/>
      <sz val="11"/>
      <name val="Calibri"/>
      <family val="2"/>
      <scheme val="minor"/>
    </font>
    <font>
      <b/>
      <sz val="14"/>
      <name val="Arial"/>
      <family val="2"/>
    </font>
    <font>
      <b/>
      <sz val="10"/>
      <color theme="0"/>
      <name val="Arial"/>
      <family val="2"/>
    </font>
    <font>
      <sz val="16"/>
      <name val="Calibri"/>
      <family val="2"/>
      <scheme val="minor"/>
    </font>
    <font>
      <sz val="11"/>
      <name val="Calibri"/>
      <family val="2"/>
      <scheme val="minor"/>
    </font>
    <font>
      <vertAlign val="superscript"/>
      <sz val="11"/>
      <name val="Calibri"/>
      <family val="2"/>
      <scheme val="minor"/>
    </font>
    <font>
      <b/>
      <u/>
      <sz val="11"/>
      <name val="Calibri"/>
      <family val="2"/>
      <scheme val="minor"/>
    </font>
    <font>
      <b/>
      <u/>
      <sz val="16"/>
      <color theme="0"/>
      <name val="Calibri"/>
      <family val="2"/>
      <scheme val="minor"/>
    </font>
    <font>
      <u/>
      <sz val="16"/>
      <color theme="0"/>
      <name val="Calibri"/>
      <family val="2"/>
      <scheme val="minor"/>
    </font>
    <font>
      <b/>
      <sz val="16"/>
      <color theme="0"/>
      <name val="Calibri"/>
      <family val="2"/>
      <scheme val="minor"/>
    </font>
    <font>
      <sz val="16"/>
      <color theme="0"/>
      <name val="Calibri"/>
      <family val="2"/>
      <scheme val="minor"/>
    </font>
    <font>
      <b/>
      <u/>
      <sz val="11"/>
      <color rgb="FFFF0000"/>
      <name val="Calibri"/>
      <family val="2"/>
      <scheme val="minor"/>
    </font>
    <font>
      <sz val="10"/>
      <name val="Arial"/>
      <family val="2"/>
    </font>
    <font>
      <sz val="10"/>
      <name val="Arial"/>
      <family val="2"/>
    </font>
    <font>
      <b/>
      <sz val="10"/>
      <name val="Calibri"/>
      <family val="2"/>
      <scheme val="minor"/>
    </font>
    <font>
      <b/>
      <sz val="9"/>
      <name val="Calibri"/>
      <family val="2"/>
      <scheme val="minor"/>
    </font>
    <font>
      <b/>
      <sz val="14"/>
      <name val="Calibri"/>
      <family val="2"/>
      <scheme val="minor"/>
    </font>
    <font>
      <b/>
      <sz val="16"/>
      <color rgb="FFFFC000"/>
      <name val="Calibri"/>
      <family val="2"/>
      <scheme val="minor"/>
    </font>
    <font>
      <sz val="16"/>
      <color rgb="FFFFC000"/>
      <name val="Calibri"/>
      <family val="2"/>
      <scheme val="minor"/>
    </font>
    <font>
      <sz val="10"/>
      <name val="Calibri"/>
      <family val="2"/>
      <scheme val="minor"/>
    </font>
    <font>
      <b/>
      <sz val="8"/>
      <name val="Calibri"/>
      <family val="2"/>
      <scheme val="minor"/>
    </font>
    <font>
      <sz val="10"/>
      <color rgb="FFFF0000"/>
      <name val="Arial"/>
      <family val="2"/>
    </font>
    <font>
      <sz val="11"/>
      <color theme="0" tint="-0.34998626667073579"/>
      <name val="Calibri"/>
      <family val="2"/>
      <scheme val="minor"/>
    </font>
    <font>
      <b/>
      <u/>
      <sz val="11"/>
      <color theme="0" tint="-0.34998626667073579"/>
      <name val="Calibri"/>
      <family val="2"/>
      <scheme val="minor"/>
    </font>
    <font>
      <b/>
      <u/>
      <sz val="10"/>
      <color theme="0" tint="-0.34998626667073579"/>
      <name val="Arial"/>
      <family val="2"/>
    </font>
    <font>
      <sz val="10"/>
      <color theme="0" tint="-0.34998626667073579"/>
      <name val="Calibri"/>
      <family val="2"/>
      <scheme val="minor"/>
    </font>
    <font>
      <b/>
      <sz val="20"/>
      <name val="Arial"/>
      <family val="2"/>
    </font>
    <font>
      <b/>
      <sz val="12"/>
      <color rgb="FFFFC000"/>
      <name val="Arial"/>
      <family val="2"/>
    </font>
    <font>
      <sz val="11"/>
      <name val="Arial"/>
      <family val="2"/>
    </font>
    <font>
      <u/>
      <sz val="11"/>
      <color rgb="FF0000FF"/>
      <name val="Arial"/>
      <family val="2"/>
    </font>
    <font>
      <b/>
      <sz val="8"/>
      <color theme="0"/>
      <name val="Arial"/>
      <family val="2"/>
    </font>
    <font>
      <sz val="10"/>
      <name val="Arial Black"/>
      <family val="2"/>
    </font>
    <font>
      <i/>
      <sz val="12"/>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thin">
        <color theme="0"/>
      </bottom>
      <diagonal/>
    </border>
    <border>
      <left/>
      <right/>
      <top/>
      <bottom style="medium">
        <color theme="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medium">
        <color theme="0"/>
      </bottom>
      <diagonal/>
    </border>
    <border>
      <left/>
      <right style="double">
        <color auto="1"/>
      </right>
      <top/>
      <bottom style="medium">
        <color theme="0"/>
      </bottom>
      <diagonal/>
    </border>
    <border>
      <left/>
      <right style="double">
        <color auto="1"/>
      </right>
      <top/>
      <bottom style="thin">
        <color indexed="64"/>
      </bottom>
      <diagonal/>
    </border>
    <border>
      <left/>
      <right style="double">
        <color auto="1"/>
      </right>
      <top/>
      <bottom style="medium">
        <color indexed="64"/>
      </bottom>
      <diagonal/>
    </border>
    <border>
      <left style="double">
        <color auto="1"/>
      </left>
      <right/>
      <top/>
      <bottom style="medium">
        <color indexed="64"/>
      </bottom>
      <diagonal/>
    </border>
    <border>
      <left style="double">
        <color auto="1"/>
      </left>
      <right/>
      <top style="medium">
        <color indexed="64"/>
      </top>
      <bottom/>
      <diagonal/>
    </border>
    <border>
      <left/>
      <right style="double">
        <color auto="1"/>
      </right>
      <top style="medium">
        <color indexed="64"/>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thin">
        <color indexed="64"/>
      </top>
      <bottom style="double">
        <color indexed="64"/>
      </bottom>
      <diagonal/>
    </border>
    <border>
      <left/>
      <right style="double">
        <color auto="1"/>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164" fontId="18" fillId="0" borderId="0" applyFont="0" applyFill="0" applyBorder="0" applyAlignment="0" applyProtection="0"/>
  </cellStyleXfs>
  <cellXfs count="123">
    <xf numFmtId="0" fontId="0" fillId="0" borderId="0" xfId="0"/>
    <xf numFmtId="0" fontId="5" fillId="0" borderId="0" xfId="0" applyFont="1"/>
    <xf numFmtId="0" fontId="0" fillId="2" borderId="0" xfId="0" applyFill="1" applyProtection="1">
      <protection locked="0"/>
    </xf>
    <xf numFmtId="0" fontId="0" fillId="2" borderId="0" xfId="0" applyFill="1"/>
    <xf numFmtId="0" fontId="2" fillId="2" borderId="0" xfId="0" applyFont="1" applyFill="1" applyProtection="1">
      <protection locked="0"/>
    </xf>
    <xf numFmtId="0" fontId="2" fillId="2" borderId="2" xfId="0" applyFont="1" applyFill="1" applyBorder="1" applyProtection="1">
      <protection locked="0"/>
    </xf>
    <xf numFmtId="0" fontId="3" fillId="2" borderId="0" xfId="0" applyFont="1" applyFill="1" applyProtection="1">
      <protection locked="0"/>
    </xf>
    <xf numFmtId="166" fontId="0" fillId="2" borderId="9" xfId="0" applyNumberFormat="1" applyFill="1" applyBorder="1" applyAlignment="1" applyProtection="1">
      <alignment horizontal="center"/>
      <protection locked="0"/>
    </xf>
    <xf numFmtId="0" fontId="0" fillId="2" borderId="9" xfId="0" applyFill="1" applyBorder="1" applyAlignment="1" applyProtection="1">
      <alignment horizontal="left"/>
      <protection locked="0"/>
    </xf>
    <xf numFmtId="0" fontId="0" fillId="2" borderId="9" xfId="0" applyFill="1" applyBorder="1" applyAlignment="1" applyProtection="1">
      <alignment horizontal="center"/>
      <protection locked="0"/>
    </xf>
    <xf numFmtId="0" fontId="7" fillId="3" borderId="5" xfId="0" applyFont="1" applyFill="1" applyBorder="1" applyAlignment="1" applyProtection="1">
      <alignment horizontal="center"/>
      <protection locked="0"/>
    </xf>
    <xf numFmtId="0" fontId="7" fillId="3" borderId="6" xfId="0" applyFont="1" applyFill="1" applyBorder="1" applyAlignment="1" applyProtection="1">
      <alignment horizontal="center"/>
      <protection locked="0"/>
    </xf>
    <xf numFmtId="0" fontId="7" fillId="3" borderId="7" xfId="0" applyFont="1" applyFill="1" applyBorder="1" applyAlignment="1" applyProtection="1">
      <alignment horizontal="center"/>
      <protection locked="0"/>
    </xf>
    <xf numFmtId="0" fontId="7" fillId="3" borderId="1" xfId="0" applyFont="1" applyFill="1" applyBorder="1" applyAlignment="1" applyProtection="1">
      <alignment horizontal="center"/>
      <protection locked="0"/>
    </xf>
    <xf numFmtId="0" fontId="7" fillId="3" borderId="8" xfId="0" applyFont="1" applyFill="1" applyBorder="1" applyAlignment="1" applyProtection="1">
      <alignment horizontal="center"/>
      <protection locked="0"/>
    </xf>
    <xf numFmtId="0" fontId="1" fillId="2" borderId="0" xfId="0" applyFont="1" applyFill="1" applyAlignment="1">
      <alignment horizontal="right"/>
    </xf>
    <xf numFmtId="2" fontId="1" fillId="2" borderId="9" xfId="0" applyNumberFormat="1" applyFont="1" applyFill="1" applyBorder="1" applyAlignment="1">
      <alignment horizontal="center"/>
    </xf>
    <xf numFmtId="165" fontId="1" fillId="2" borderId="9" xfId="0" applyNumberFormat="1" applyFont="1" applyFill="1" applyBorder="1" applyAlignment="1">
      <alignment horizontal="center"/>
    </xf>
    <xf numFmtId="0" fontId="8" fillId="0" borderId="0" xfId="0" applyFont="1"/>
    <xf numFmtId="0" fontId="9" fillId="0" borderId="0" xfId="0" applyFont="1"/>
    <xf numFmtId="2" fontId="9" fillId="0" borderId="1" xfId="0" applyNumberFormat="1" applyFont="1" applyBorder="1" applyProtection="1">
      <protection locked="0"/>
    </xf>
    <xf numFmtId="167" fontId="9" fillId="0" borderId="0" xfId="0" applyNumberFormat="1" applyFont="1" applyAlignment="1">
      <alignment horizontal="center"/>
    </xf>
    <xf numFmtId="165" fontId="9" fillId="0" borderId="0" xfId="0" applyNumberFormat="1" applyFont="1" applyAlignment="1">
      <alignment horizontal="center"/>
    </xf>
    <xf numFmtId="167" fontId="5" fillId="0" borderId="0" xfId="0" applyNumberFormat="1" applyFont="1" applyAlignment="1">
      <alignment horizontal="center"/>
    </xf>
    <xf numFmtId="167" fontId="5" fillId="0" borderId="3" xfId="0" applyNumberFormat="1" applyFont="1" applyBorder="1" applyAlignment="1">
      <alignment horizontal="center"/>
    </xf>
    <xf numFmtId="2" fontId="9" fillId="0" borderId="3" xfId="0" applyNumberFormat="1" applyFont="1" applyBorder="1" applyProtection="1">
      <protection locked="0"/>
    </xf>
    <xf numFmtId="0" fontId="9" fillId="0" borderId="10" xfId="0" applyFont="1" applyBorder="1" applyProtection="1">
      <protection locked="0"/>
    </xf>
    <xf numFmtId="0" fontId="9" fillId="0" borderId="3" xfId="0" applyFont="1" applyBorder="1" applyAlignment="1">
      <alignment horizontal="center"/>
    </xf>
    <xf numFmtId="0" fontId="9" fillId="0" borderId="3" xfId="0" applyFont="1" applyBorder="1"/>
    <xf numFmtId="0" fontId="9" fillId="0" borderId="10" xfId="0" applyFont="1" applyBorder="1"/>
    <xf numFmtId="0" fontId="9" fillId="0" borderId="0" xfId="0" applyFont="1" applyProtection="1">
      <protection locked="0"/>
    </xf>
    <xf numFmtId="0" fontId="9" fillId="0" borderId="10" xfId="0" applyFont="1" applyBorder="1" applyAlignment="1" applyProtection="1">
      <alignment vertical="center"/>
      <protection locked="0"/>
    </xf>
    <xf numFmtId="0" fontId="14" fillId="3" borderId="12" xfId="0" applyFont="1" applyFill="1" applyBorder="1"/>
    <xf numFmtId="0" fontId="14" fillId="3" borderId="16" xfId="0" applyFont="1" applyFill="1" applyBorder="1" applyAlignment="1">
      <alignment horizontal="right"/>
    </xf>
    <xf numFmtId="0" fontId="14" fillId="3" borderId="17" xfId="0" applyFont="1" applyFill="1" applyBorder="1"/>
    <xf numFmtId="0" fontId="14" fillId="3" borderId="18" xfId="0" applyFont="1" applyFill="1" applyBorder="1"/>
    <xf numFmtId="0" fontId="14" fillId="3" borderId="19" xfId="0" applyFont="1" applyFill="1" applyBorder="1"/>
    <xf numFmtId="0" fontId="11" fillId="0" borderId="16" xfId="0" applyFont="1" applyBorder="1" applyAlignment="1">
      <alignment horizontal="left" vertical="center"/>
    </xf>
    <xf numFmtId="4" fontId="9" fillId="0" borderId="20" xfId="0" applyNumberFormat="1" applyFont="1" applyBorder="1"/>
    <xf numFmtId="0" fontId="9" fillId="0" borderId="16" xfId="0" applyFont="1" applyBorder="1" applyAlignment="1">
      <alignment horizontal="justify" vertical="top" wrapText="1"/>
    </xf>
    <xf numFmtId="0" fontId="10" fillId="0" borderId="16" xfId="0" applyFont="1" applyBorder="1" applyAlignment="1">
      <alignment vertical="top" wrapText="1"/>
    </xf>
    <xf numFmtId="0" fontId="9" fillId="0" borderId="16" xfId="0" applyFont="1" applyBorder="1"/>
    <xf numFmtId="0" fontId="5" fillId="0" borderId="16" xfId="0" applyFont="1" applyBorder="1"/>
    <xf numFmtId="165" fontId="5" fillId="0" borderId="21" xfId="0" applyNumberFormat="1" applyFont="1" applyBorder="1"/>
    <xf numFmtId="0" fontId="5" fillId="0" borderId="22" xfId="0" applyFont="1" applyBorder="1"/>
    <xf numFmtId="0" fontId="11" fillId="0" borderId="23" xfId="0" applyFont="1" applyBorder="1" applyAlignment="1">
      <alignment vertical="center"/>
    </xf>
    <xf numFmtId="0" fontId="9" fillId="0" borderId="24" xfId="0" applyFont="1" applyBorder="1"/>
    <xf numFmtId="0" fontId="11" fillId="0" borderId="23" xfId="0" applyFont="1" applyBorder="1" applyAlignment="1">
      <alignment horizontal="justify" vertical="center" wrapText="1"/>
    </xf>
    <xf numFmtId="0" fontId="5" fillId="0" borderId="22" xfId="0" applyFont="1" applyBorder="1" applyAlignment="1">
      <alignment horizontal="justify" wrapText="1"/>
    </xf>
    <xf numFmtId="0" fontId="9" fillId="0" borderId="23" xfId="0" applyFont="1" applyBorder="1"/>
    <xf numFmtId="0" fontId="11" fillId="0" borderId="16" xfId="0" applyFont="1" applyBorder="1" applyAlignment="1">
      <alignment horizontal="justify" wrapText="1"/>
    </xf>
    <xf numFmtId="165" fontId="11" fillId="0" borderId="21" xfId="0" applyNumberFormat="1" applyFont="1" applyBorder="1"/>
    <xf numFmtId="0" fontId="9" fillId="0" borderId="17" xfId="0" applyFont="1" applyBorder="1" applyProtection="1">
      <protection locked="0"/>
    </xf>
    <xf numFmtId="0" fontId="9" fillId="0" borderId="25" xfId="0" applyFont="1" applyBorder="1"/>
    <xf numFmtId="0" fontId="9" fillId="0" borderId="26" xfId="0" applyFont="1" applyBorder="1"/>
    <xf numFmtId="0" fontId="9" fillId="0" borderId="27" xfId="0" applyFont="1" applyBorder="1" applyProtection="1">
      <protection locked="0"/>
    </xf>
    <xf numFmtId="0" fontId="17" fillId="2" borderId="9" xfId="0" applyFont="1" applyFill="1" applyBorder="1" applyAlignment="1" applyProtection="1">
      <alignment horizontal="left"/>
      <protection locked="0"/>
    </xf>
    <xf numFmtId="0" fontId="17" fillId="2" borderId="9" xfId="0" applyFont="1" applyFill="1" applyBorder="1" applyAlignment="1" applyProtection="1">
      <alignment horizontal="center"/>
      <protection locked="0"/>
    </xf>
    <xf numFmtId="0" fontId="6" fillId="2" borderId="0" xfId="0" applyFont="1" applyFill="1" applyAlignment="1" applyProtection="1">
      <alignment horizontal="center"/>
      <protection locked="0"/>
    </xf>
    <xf numFmtId="2" fontId="9" fillId="0" borderId="0" xfId="0" applyNumberFormat="1" applyFont="1" applyProtection="1">
      <protection locked="0"/>
    </xf>
    <xf numFmtId="2" fontId="5" fillId="0" borderId="28" xfId="0" applyNumberFormat="1" applyFont="1" applyBorder="1" applyProtection="1">
      <protection locked="0"/>
    </xf>
    <xf numFmtId="4" fontId="5" fillId="0" borderId="29" xfId="0" applyNumberFormat="1" applyFont="1" applyBorder="1"/>
    <xf numFmtId="0" fontId="7" fillId="3" borderId="4" xfId="0" applyFont="1" applyFill="1" applyBorder="1" applyAlignment="1" applyProtection="1">
      <alignment horizontal="center"/>
      <protection locked="0"/>
    </xf>
    <xf numFmtId="165" fontId="21" fillId="0" borderId="21" xfId="0" applyNumberFormat="1" applyFont="1" applyBorder="1" applyProtection="1">
      <protection locked="0"/>
    </xf>
    <xf numFmtId="0" fontId="19" fillId="4" borderId="16" xfId="0" applyFont="1" applyFill="1" applyBorder="1" applyAlignment="1">
      <alignment horizontal="right"/>
    </xf>
    <xf numFmtId="14" fontId="9" fillId="4" borderId="1" xfId="0" applyNumberFormat="1" applyFont="1" applyFill="1" applyBorder="1" applyAlignment="1" applyProtection="1">
      <alignment horizontal="right"/>
      <protection locked="0"/>
    </xf>
    <xf numFmtId="0" fontId="20" fillId="4" borderId="0" xfId="0" applyFont="1" applyFill="1" applyAlignment="1" applyProtection="1">
      <alignment horizontal="right" vertical="center" wrapText="1"/>
      <protection locked="0"/>
    </xf>
    <xf numFmtId="165" fontId="9" fillId="4" borderId="20" xfId="0" applyNumberFormat="1" applyFont="1" applyFill="1" applyBorder="1" applyProtection="1">
      <protection locked="0"/>
    </xf>
    <xf numFmtId="168" fontId="17" fillId="2" borderId="9" xfId="0" applyNumberFormat="1" applyFont="1" applyFill="1" applyBorder="1" applyAlignment="1" applyProtection="1">
      <alignment horizontal="center"/>
      <protection locked="0"/>
    </xf>
    <xf numFmtId="168" fontId="17" fillId="0" borderId="9" xfId="0" applyNumberFormat="1" applyFont="1" applyBorder="1" applyAlignment="1" applyProtection="1">
      <alignment horizontal="center"/>
      <protection locked="0"/>
    </xf>
    <xf numFmtId="164" fontId="0" fillId="2" borderId="9" xfId="1" applyFont="1" applyFill="1" applyBorder="1" applyAlignment="1" applyProtection="1">
      <alignment horizontal="center"/>
      <protection locked="0"/>
    </xf>
    <xf numFmtId="0" fontId="9" fillId="0" borderId="16" xfId="0" applyFont="1" applyBorder="1" applyAlignment="1">
      <alignment horizontal="justify" vertical="center" wrapText="1"/>
    </xf>
    <xf numFmtId="0" fontId="24" fillId="0" borderId="16" xfId="0" applyFont="1" applyBorder="1" applyAlignment="1">
      <alignment horizontal="justify" vertical="center" wrapText="1"/>
    </xf>
    <xf numFmtId="0" fontId="5" fillId="0" borderId="16" xfId="0" applyFont="1" applyBorder="1" applyAlignment="1">
      <alignment vertical="center"/>
    </xf>
    <xf numFmtId="2" fontId="9" fillId="0" borderId="1" xfId="0" applyNumberFormat="1" applyFont="1" applyBorder="1" applyAlignment="1" applyProtection="1">
      <alignment vertical="center"/>
      <protection locked="0"/>
    </xf>
    <xf numFmtId="165" fontId="9" fillId="0" borderId="0" xfId="0" applyNumberFormat="1" applyFont="1" applyAlignment="1">
      <alignment horizontal="center" vertical="center"/>
    </xf>
    <xf numFmtId="2" fontId="9" fillId="0" borderId="20" xfId="0" applyNumberFormat="1" applyFont="1" applyBorder="1" applyAlignment="1">
      <alignment vertical="center"/>
    </xf>
    <xf numFmtId="2" fontId="5" fillId="0" borderId="28" xfId="0" applyNumberFormat="1" applyFont="1" applyBorder="1" applyAlignment="1" applyProtection="1">
      <alignment vertical="center"/>
      <protection locked="0"/>
    </xf>
    <xf numFmtId="0" fontId="9" fillId="0" borderId="0" xfId="0" applyFont="1" applyAlignment="1">
      <alignment horizontal="center" vertical="center"/>
    </xf>
    <xf numFmtId="165" fontId="5" fillId="0" borderId="29" xfId="0" applyNumberFormat="1" applyFont="1" applyBorder="1" applyAlignment="1">
      <alignment vertical="center"/>
    </xf>
    <xf numFmtId="0" fontId="5" fillId="0" borderId="16" xfId="0" applyFont="1" applyBorder="1" applyAlignment="1">
      <alignment horizontal="justify" vertical="center" wrapText="1"/>
    </xf>
    <xf numFmtId="0" fontId="5" fillId="0" borderId="0" xfId="0" applyFont="1" applyAlignment="1">
      <alignment vertical="center"/>
    </xf>
    <xf numFmtId="0" fontId="0" fillId="2" borderId="30" xfId="0" applyFill="1" applyBorder="1" applyAlignment="1" applyProtection="1">
      <alignment horizontal="center"/>
      <protection locked="0"/>
    </xf>
    <xf numFmtId="0" fontId="0" fillId="2" borderId="0" xfId="0" applyFill="1" applyAlignment="1">
      <alignment horizontal="right"/>
    </xf>
    <xf numFmtId="2" fontId="9" fillId="2" borderId="0" xfId="0" applyNumberFormat="1" applyFont="1" applyFill="1" applyAlignment="1" applyProtection="1">
      <alignment horizontal="right" vertical="center"/>
      <protection locked="0"/>
    </xf>
    <xf numFmtId="0" fontId="26" fillId="2" borderId="0" xfId="0" applyFont="1" applyFill="1" applyAlignment="1">
      <alignment horizontal="center"/>
    </xf>
    <xf numFmtId="2" fontId="27" fillId="2" borderId="0" xfId="0" applyNumberFormat="1" applyFont="1" applyFill="1" applyAlignment="1" applyProtection="1">
      <alignment horizontal="right" vertical="center"/>
      <protection locked="0"/>
    </xf>
    <xf numFmtId="0" fontId="33" fillId="2" borderId="0" xfId="0" applyFont="1" applyFill="1" applyAlignment="1" applyProtection="1">
      <alignment horizontal="center"/>
      <protection locked="0"/>
    </xf>
    <xf numFmtId="0" fontId="0" fillId="2" borderId="1" xfId="0" applyFill="1" applyBorder="1" applyProtection="1">
      <protection locked="0"/>
    </xf>
    <xf numFmtId="0" fontId="35" fillId="3" borderId="1" xfId="0" applyFont="1" applyFill="1" applyBorder="1" applyAlignment="1" applyProtection="1">
      <alignment horizontal="center"/>
      <protection locked="0"/>
    </xf>
    <xf numFmtId="0" fontId="37" fillId="2" borderId="0" xfId="0" applyFont="1" applyFill="1" applyAlignment="1" applyProtection="1">
      <alignment horizontal="center" wrapText="1"/>
      <protection locked="0"/>
    </xf>
    <xf numFmtId="169" fontId="0" fillId="2" borderId="1" xfId="0" applyNumberFormat="1" applyFill="1" applyBorder="1" applyProtection="1">
      <protection locked="0"/>
    </xf>
    <xf numFmtId="0" fontId="17" fillId="2" borderId="30" xfId="0" applyFont="1" applyFill="1" applyBorder="1" applyAlignment="1" applyProtection="1">
      <alignment horizontal="center"/>
      <protection locked="0"/>
    </xf>
    <xf numFmtId="164" fontId="9" fillId="0" borderId="31" xfId="1" applyFont="1" applyBorder="1" applyAlignment="1" applyProtection="1"/>
    <xf numFmtId="164" fontId="9" fillId="0" borderId="32" xfId="1" applyFont="1" applyBorder="1" applyAlignment="1" applyProtection="1"/>
    <xf numFmtId="0" fontId="28" fillId="2" borderId="0" xfId="0" applyFont="1" applyFill="1" applyAlignment="1">
      <alignment horizontal="justify" vertical="center" wrapText="1"/>
    </xf>
    <xf numFmtId="0" fontId="29" fillId="2" borderId="0" xfId="0" applyFont="1" applyFill="1" applyAlignment="1" applyProtection="1">
      <alignment horizontal="center"/>
      <protection locked="0"/>
    </xf>
    <xf numFmtId="0" fontId="27" fillId="2" borderId="0" xfId="0" applyFont="1" applyFill="1" applyAlignment="1">
      <alignment horizontal="justify" vertical="center" wrapText="1"/>
    </xf>
    <xf numFmtId="165" fontId="27" fillId="2" borderId="0" xfId="0" applyNumberFormat="1" applyFont="1" applyFill="1" applyAlignment="1">
      <alignment horizontal="center" vertical="center"/>
    </xf>
    <xf numFmtId="0" fontId="30" fillId="2" borderId="0" xfId="0" applyFont="1" applyFill="1" applyAlignment="1">
      <alignment horizontal="justify" vertical="center" wrapText="1"/>
    </xf>
    <xf numFmtId="0" fontId="21" fillId="0" borderId="0" xfId="0" applyFont="1" applyAlignment="1" applyProtection="1">
      <alignment horizontal="right"/>
      <protection locked="0"/>
    </xf>
    <xf numFmtId="0" fontId="12" fillId="3" borderId="16" xfId="0" applyFont="1" applyFill="1" applyBorder="1" applyAlignment="1">
      <alignment horizontal="center"/>
    </xf>
    <xf numFmtId="0" fontId="13" fillId="3" borderId="0" xfId="0" applyFont="1" applyFill="1"/>
    <xf numFmtId="0" fontId="13" fillId="3" borderId="17" xfId="0" applyFont="1" applyFill="1" applyBorder="1"/>
    <xf numFmtId="17" fontId="15" fillId="3" borderId="11" xfId="0" applyNumberFormat="1"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22" fillId="3" borderId="13" xfId="0" applyFont="1" applyFill="1" applyBorder="1" applyAlignment="1">
      <alignment horizontal="center"/>
    </xf>
    <xf numFmtId="0" fontId="23" fillId="3" borderId="14" xfId="0" applyFont="1" applyFill="1" applyBorder="1" applyAlignment="1">
      <alignment horizontal="center"/>
    </xf>
    <xf numFmtId="0" fontId="23" fillId="3" borderId="15" xfId="0" applyFont="1" applyFill="1" applyBorder="1" applyAlignment="1">
      <alignment horizontal="center"/>
    </xf>
    <xf numFmtId="0" fontId="22" fillId="3" borderId="16" xfId="0" applyFont="1" applyFill="1" applyBorder="1" applyAlignment="1">
      <alignment horizontal="center"/>
    </xf>
    <xf numFmtId="0" fontId="22" fillId="3" borderId="0" xfId="0" applyFont="1" applyFill="1" applyAlignment="1">
      <alignment horizontal="center"/>
    </xf>
    <xf numFmtId="0" fontId="22" fillId="3" borderId="17" xfId="0" applyFont="1" applyFill="1" applyBorder="1" applyAlignment="1">
      <alignment horizontal="center"/>
    </xf>
    <xf numFmtId="0" fontId="16" fillId="0" borderId="10" xfId="0" applyFont="1" applyBorder="1" applyAlignment="1">
      <alignment vertical="center"/>
    </xf>
    <xf numFmtId="0" fontId="16" fillId="0" borderId="24" xfId="0" applyFont="1" applyBorder="1" applyAlignment="1">
      <alignment vertical="center"/>
    </xf>
    <xf numFmtId="0" fontId="4" fillId="2" borderId="0" xfId="0" applyFont="1" applyFill="1" applyAlignment="1">
      <alignment horizontal="center" wrapText="1"/>
    </xf>
    <xf numFmtId="0" fontId="1" fillId="2" borderId="0" xfId="0" applyFont="1" applyFill="1" applyAlignment="1" applyProtection="1">
      <alignment horizontal="center"/>
      <protection locked="0"/>
    </xf>
    <xf numFmtId="0" fontId="0" fillId="2" borderId="0" xfId="0" applyFill="1" applyAlignment="1">
      <alignment horizontal="center"/>
    </xf>
    <xf numFmtId="0" fontId="31" fillId="2" borderId="0" xfId="0" applyFont="1" applyFill="1" applyAlignment="1" applyProtection="1">
      <alignment horizontal="center" vertical="center"/>
      <protection locked="0"/>
    </xf>
    <xf numFmtId="17" fontId="0" fillId="2" borderId="0" xfId="0" applyNumberFormat="1" applyFill="1" applyAlignment="1" applyProtection="1">
      <alignment horizontal="center"/>
      <protection locked="0"/>
    </xf>
    <xf numFmtId="0" fontId="32" fillId="3" borderId="0" xfId="0" applyFont="1" applyFill="1" applyAlignment="1" applyProtection="1">
      <alignment horizontal="center" vertical="center"/>
      <protection locked="0"/>
    </xf>
    <xf numFmtId="0" fontId="36" fillId="2" borderId="0" xfId="0" applyFont="1" applyFill="1" applyAlignment="1" applyProtection="1">
      <alignment horizontal="center" wrapText="1"/>
      <protection locked="0"/>
    </xf>
    <xf numFmtId="0" fontId="37" fillId="2" borderId="0" xfId="0" applyFont="1" applyFill="1" applyAlignment="1" applyProtection="1">
      <alignment horizontal="center" wrapText="1"/>
      <protection locked="0"/>
    </xf>
    <xf numFmtId="0" fontId="4" fillId="2" borderId="0" xfId="0" applyFont="1" applyFill="1" applyAlignment="1">
      <alignment horizontal="center" vertical="center" wrapText="1"/>
    </xf>
  </cellXfs>
  <cellStyles count="2">
    <cellStyle name="Currency" xfId="1" builtinId="4"/>
    <cellStyle name="Normal" xfId="0" builtinId="0"/>
  </cellStyles>
  <dxfs count="1">
    <dxf>
      <fill>
        <patternFill>
          <bgColor rgb="FFFFFF00"/>
        </patternFill>
      </fill>
    </dxf>
  </dxfs>
  <tableStyles count="0" defaultTableStyle="TableStyleMedium9" defaultPivotStyle="PivotStyleLight16"/>
  <colors>
    <mruColors>
      <color rgb="FFCC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784411</xdr:colOff>
      <xdr:row>5</xdr:row>
      <xdr:rowOff>37184</xdr:rowOff>
    </xdr:from>
    <xdr:to>
      <xdr:col>6</xdr:col>
      <xdr:colOff>418895</xdr:colOff>
      <xdr:row>14</xdr:row>
      <xdr:rowOff>26343</xdr:rowOff>
    </xdr:to>
    <xdr:pic>
      <xdr:nvPicPr>
        <xdr:cNvPr id="2" name="Picture 1">
          <a:extLst>
            <a:ext uri="{FF2B5EF4-FFF2-40B4-BE49-F238E27FC236}">
              <a16:creationId xmlns:a16="http://schemas.microsoft.com/office/drawing/2014/main" id="{4F8D9C9F-C877-ECE7-BCCA-744D177A700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04" t="13170" r="87606" b="45050"/>
        <a:stretch/>
      </xdr:blipFill>
      <xdr:spPr bwMode="auto">
        <a:xfrm>
          <a:off x="9547411" y="1370684"/>
          <a:ext cx="1393807" cy="14011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6"/>
  <sheetViews>
    <sheetView tabSelected="1" zoomScale="85" zoomScaleNormal="85" workbookViewId="0">
      <selection activeCell="D17" sqref="D17"/>
    </sheetView>
  </sheetViews>
  <sheetFormatPr defaultColWidth="9.1796875" defaultRowHeight="12.5" x14ac:dyDescent="0.25"/>
  <cols>
    <col min="1" max="1" width="15" style="3" customWidth="1"/>
    <col min="2" max="2" width="12.81640625" style="3" bestFit="1" customWidth="1"/>
    <col min="3" max="3" width="33.453125" style="3" customWidth="1"/>
    <col min="4" max="4" width="72" style="3" customWidth="1"/>
    <col min="5" max="5" width="13.81640625" style="3" customWidth="1"/>
    <col min="6" max="6" width="12.54296875" style="3" customWidth="1"/>
    <col min="7" max="7" width="13.7265625" style="3" customWidth="1"/>
    <col min="8" max="8" width="9.1796875" style="83" hidden="1" customWidth="1"/>
    <col min="9" max="9" width="9.1796875" style="3" hidden="1" customWidth="1"/>
    <col min="10" max="10" width="60.1796875" style="3" hidden="1" customWidth="1"/>
    <col min="11" max="12" width="9.1796875" style="3" hidden="1" customWidth="1"/>
    <col min="13" max="16384" width="9.1796875" style="3"/>
  </cols>
  <sheetData>
    <row r="1" spans="1:7" ht="48.75" customHeight="1" x14ac:dyDescent="0.25">
      <c r="A1" s="117" t="s">
        <v>45</v>
      </c>
      <c r="B1" s="117"/>
      <c r="C1" s="117"/>
      <c r="D1" s="117"/>
      <c r="E1" s="117"/>
      <c r="F1" s="117"/>
      <c r="G1" s="117"/>
    </row>
    <row r="2" spans="1:7" ht="6.75" customHeight="1" x14ac:dyDescent="0.4">
      <c r="A2" s="58"/>
      <c r="B2" s="58"/>
      <c r="C2" s="58"/>
      <c r="D2" s="58"/>
      <c r="E2" s="58"/>
      <c r="F2" s="58"/>
      <c r="G2" s="58"/>
    </row>
    <row r="3" spans="1:7" ht="18" customHeight="1" x14ac:dyDescent="0.25">
      <c r="A3" s="119" t="s">
        <v>79</v>
      </c>
      <c r="B3" s="119"/>
      <c r="C3" s="119"/>
      <c r="D3" s="119"/>
      <c r="E3" s="119"/>
      <c r="F3" s="119"/>
      <c r="G3" s="119"/>
    </row>
    <row r="4" spans="1:7" ht="19.5" customHeight="1" x14ac:dyDescent="0.25">
      <c r="A4" s="119" t="s">
        <v>51</v>
      </c>
      <c r="B4" s="119"/>
      <c r="C4" s="119"/>
      <c r="D4" s="119"/>
      <c r="E4" s="119"/>
      <c r="F4" s="119"/>
      <c r="G4" s="119"/>
    </row>
    <row r="5" spans="1:7" x14ac:dyDescent="0.25">
      <c r="A5" s="2"/>
      <c r="B5" s="2"/>
      <c r="C5" s="2"/>
      <c r="D5" s="2"/>
      <c r="E5" s="2"/>
      <c r="F5" s="2"/>
      <c r="G5" s="2"/>
    </row>
    <row r="6" spans="1:7" ht="12" customHeight="1" x14ac:dyDescent="0.25">
      <c r="A6" s="4" t="s">
        <v>0</v>
      </c>
      <c r="B6" s="4"/>
      <c r="C6" s="2"/>
      <c r="D6" s="91"/>
      <c r="E6" s="118"/>
      <c r="F6" s="118"/>
      <c r="G6" s="118"/>
    </row>
    <row r="7" spans="1:7" ht="12" customHeight="1" x14ac:dyDescent="0.25">
      <c r="A7" s="2"/>
      <c r="B7" s="2"/>
      <c r="C7" s="2"/>
      <c r="D7" s="2"/>
      <c r="E7" s="2"/>
      <c r="F7" s="2"/>
      <c r="G7" s="2"/>
    </row>
    <row r="8" spans="1:7" ht="12" customHeight="1" x14ac:dyDescent="0.25">
      <c r="A8" s="4" t="s">
        <v>25</v>
      </c>
      <c r="B8" s="4"/>
      <c r="C8" s="4"/>
      <c r="D8" s="88"/>
      <c r="E8" s="4"/>
      <c r="F8" s="4"/>
      <c r="G8" s="4"/>
    </row>
    <row r="9" spans="1:7" ht="12" customHeight="1" x14ac:dyDescent="0.25">
      <c r="A9" s="4" t="s">
        <v>1</v>
      </c>
      <c r="B9" s="4"/>
      <c r="C9" s="4"/>
      <c r="D9" s="88"/>
      <c r="E9" s="4"/>
      <c r="F9" s="4"/>
      <c r="G9" s="4"/>
    </row>
    <row r="10" spans="1:7" ht="12" customHeight="1" x14ac:dyDescent="0.25">
      <c r="A10" s="4" t="s">
        <v>2</v>
      </c>
      <c r="B10" s="4"/>
      <c r="C10" s="4"/>
      <c r="D10" s="5"/>
      <c r="E10" s="4"/>
      <c r="F10" s="4"/>
      <c r="G10" s="4"/>
    </row>
    <row r="11" spans="1:7" ht="12" customHeight="1" x14ac:dyDescent="0.25">
      <c r="A11" s="4" t="s">
        <v>3</v>
      </c>
      <c r="B11" s="4"/>
      <c r="C11" s="4"/>
      <c r="D11" s="5"/>
      <c r="E11" s="4"/>
      <c r="F11" s="4"/>
      <c r="G11" s="4"/>
    </row>
    <row r="12" spans="1:7" ht="12" customHeight="1" x14ac:dyDescent="0.25">
      <c r="A12" s="6" t="s">
        <v>4</v>
      </c>
      <c r="B12" s="6"/>
      <c r="C12" s="4"/>
      <c r="D12" s="5"/>
      <c r="E12" s="4"/>
      <c r="F12" s="4"/>
      <c r="G12" s="4"/>
    </row>
    <row r="13" spans="1:7" ht="12" customHeight="1" x14ac:dyDescent="0.25">
      <c r="A13" s="4"/>
      <c r="B13" s="4"/>
      <c r="C13" s="4"/>
      <c r="D13" s="4"/>
      <c r="E13" s="4"/>
      <c r="F13" s="4"/>
      <c r="G13" s="4"/>
    </row>
    <row r="14" spans="1:7" ht="12" customHeight="1" x14ac:dyDescent="0.25">
      <c r="A14" s="4" t="s">
        <v>5</v>
      </c>
      <c r="B14" s="4"/>
      <c r="C14" s="4" t="s">
        <v>81</v>
      </c>
      <c r="D14" s="4"/>
      <c r="E14" s="4"/>
      <c r="F14" s="4"/>
      <c r="G14" s="4"/>
    </row>
    <row r="15" spans="1:7" ht="12" customHeight="1" x14ac:dyDescent="0.25">
      <c r="A15" s="4"/>
      <c r="B15" s="4"/>
      <c r="C15" s="4" t="s">
        <v>13</v>
      </c>
      <c r="D15" s="4"/>
      <c r="E15" s="4"/>
      <c r="F15" s="4"/>
      <c r="G15" s="4"/>
    </row>
    <row r="16" spans="1:7" ht="14" x14ac:dyDescent="0.3">
      <c r="A16" s="4"/>
      <c r="B16" s="4"/>
      <c r="C16" s="4" t="s">
        <v>6</v>
      </c>
      <c r="D16" s="87"/>
      <c r="E16" s="87" t="s">
        <v>44</v>
      </c>
      <c r="F16" s="4"/>
    </row>
    <row r="17" spans="1:12" ht="12" customHeight="1" x14ac:dyDescent="0.25">
      <c r="A17" s="4"/>
      <c r="B17" s="4"/>
      <c r="C17" s="4"/>
      <c r="D17" s="4"/>
      <c r="E17" s="4"/>
      <c r="F17" s="4"/>
      <c r="G17" s="4"/>
    </row>
    <row r="18" spans="1:12" ht="12" customHeight="1" x14ac:dyDescent="0.25">
      <c r="A18" s="4"/>
      <c r="B18" s="4"/>
      <c r="C18" s="4"/>
      <c r="D18" s="4"/>
      <c r="E18" s="4"/>
      <c r="F18" s="4"/>
      <c r="G18" s="4"/>
    </row>
    <row r="19" spans="1:12" ht="15" customHeight="1" x14ac:dyDescent="0.3">
      <c r="A19" s="62" t="s">
        <v>7</v>
      </c>
      <c r="B19" s="62" t="s">
        <v>33</v>
      </c>
      <c r="C19" s="10"/>
      <c r="D19" s="11" t="s">
        <v>47</v>
      </c>
      <c r="E19" s="11" t="s">
        <v>10</v>
      </c>
      <c r="F19" s="11" t="s">
        <v>35</v>
      </c>
      <c r="G19" s="10" t="s">
        <v>11</v>
      </c>
      <c r="H19" s="85" t="s">
        <v>40</v>
      </c>
      <c r="I19" s="85" t="s">
        <v>40</v>
      </c>
      <c r="J19" s="85" t="s">
        <v>40</v>
      </c>
      <c r="K19" s="85" t="s">
        <v>40</v>
      </c>
      <c r="L19" s="85" t="s">
        <v>40</v>
      </c>
    </row>
    <row r="20" spans="1:12" ht="15" customHeight="1" x14ac:dyDescent="0.3">
      <c r="A20" s="12" t="s">
        <v>8</v>
      </c>
      <c r="B20" s="12" t="s">
        <v>34</v>
      </c>
      <c r="C20" s="14" t="s">
        <v>9</v>
      </c>
      <c r="D20" s="89" t="s">
        <v>46</v>
      </c>
      <c r="E20" s="13" t="s">
        <v>29</v>
      </c>
      <c r="F20" s="13" t="s">
        <v>36</v>
      </c>
      <c r="G20" s="14" t="s">
        <v>12</v>
      </c>
      <c r="H20" s="85" t="s">
        <v>41</v>
      </c>
      <c r="I20" s="85" t="s">
        <v>41</v>
      </c>
      <c r="J20" s="85" t="s">
        <v>41</v>
      </c>
      <c r="K20" s="85" t="s">
        <v>41</v>
      </c>
      <c r="L20" s="85" t="s">
        <v>41</v>
      </c>
    </row>
    <row r="21" spans="1:12" s="2" customFormat="1" ht="16" customHeight="1" x14ac:dyDescent="0.35">
      <c r="A21" s="7"/>
      <c r="B21" s="68"/>
      <c r="C21" s="56"/>
      <c r="D21" s="82"/>
      <c r="E21" s="9"/>
      <c r="F21" s="70">
        <f t="shared" ref="F21:F39" si="0">E21*I21</f>
        <v>0</v>
      </c>
      <c r="G21" s="93">
        <f t="shared" ref="G21:G39" si="1">E21*H21</f>
        <v>0</v>
      </c>
      <c r="H21" s="86" t="b">
        <f>IF(D21=$J$22,$K$22,IF(D21=$J$23,$K$23,IF(D21=$J$24,$K$24,IF(D21=$J$25,$K$25,IF(D21=$J$26,$K$26,IF(D21=$J$27,$K$27,IF(D21=$J$28,$K$28,IF(D21=$J$29,$K$29,IF(D21=$J$30,$K$30,IF(D21=$J$31,$K$31,IF(D21=$J$32,$K$32,IF(D21=$J$33,$K$33,IF(D21=$J$34,$K$34,IF(D21=$J$35,$K$35,IF(D21=$J$36,$K$36,IF(D21=$J$37,$K$37,IF(D21=$J$38,$K$38,IF(D21=$J$39,$K$39,IF(D21=$J$40,$K$40,IF(D21=$J$41,$K$41,IF(D21=$J$42,$K$42,IF(D21=$J$42,$K$42,IF(D21=$J$43,$K$43,IF(D21=$J$44,$K$44,IF(D21=$J$45,$K$45)))))))))))))))))))))))))</f>
        <v>0</v>
      </c>
      <c r="I21" s="86" t="b">
        <f>IF(D21=$J$22,$L$22,IF(D21=$J$23,$L$23,IF(D21=$J$24,$L$24,IF(D21=$J$25,$L$25,IF(D21=$J$26,$L$26,IF(D21=$J$27,$L$27,IF(D21=$J$28,$L$28,IF(D21=$J$29,$L$29,IF(D21=$J$30,$L$30,IF(D21=$J$31,$L$31,IF(D21=$J$32,$L$32,IF(D21=$J$33,$L$33,IF(D21=$J$34,$L$34,IF(D21=$J$35,$L$35,IF(D21=$J$36,$L$36,IF(D21=$J$36,$L$36,IF(D21=$J$37,$L$37,IF(D21=$J$38,$L$38,IF(D21=$J$39,$L$39,IF(D21=$J$40,$L$40,IF(D21=$J$41,$L$41,IF(D21=$J$42,$L$42,IF(D21=$J$43,$L$43,IF(D21=$J$44,$L$44,IF(D21=$J$45,$L$45)))))))))))))))))))))))))</f>
        <v>0</v>
      </c>
      <c r="J21" s="95" t="s">
        <v>43</v>
      </c>
      <c r="K21" s="96" t="s">
        <v>42</v>
      </c>
      <c r="L21" s="96" t="s">
        <v>21</v>
      </c>
    </row>
    <row r="22" spans="1:12" s="2" customFormat="1" ht="16" customHeight="1" x14ac:dyDescent="0.35">
      <c r="A22" s="7"/>
      <c r="B22" s="69"/>
      <c r="C22" s="8"/>
      <c r="D22" s="82"/>
      <c r="E22" s="9"/>
      <c r="F22" s="70">
        <f t="shared" si="0"/>
        <v>0</v>
      </c>
      <c r="G22" s="94">
        <f t="shared" si="1"/>
        <v>0</v>
      </c>
      <c r="H22" s="86" t="b">
        <f t="shared" ref="H22:H39" si="2">IF(D22=$J$22,$K$22,IF(D22=$J$23,$K$23,IF(D22=$J$24,$K$24,IF(D22=$J$25,$K$25,IF(D22=$J$26,$K$26,IF(D22=$J$27,$K$27,IF(D22=$J$28,$K$28,IF(D22=$J$29,$K$29,IF(D22=$J$30,$K$30,IF(D22=$J$31,$K$31,IF(D22=$J$32,$K$32,IF(D22=$J$33,$K$33,IF(D22=$J$34,$K$34,IF(D22=$J$35,$K$35,IF(D22=$J$36,$K$36,IF(D22=$J$37,$K$37,IF(D22=$J$38,$K$38,IF(D22=$J$39,$K$39,IF(D22=$J$40,$K$40,IF(D22=$J$41,$K$41,IF(D22=$J$42,$K$42,IF(D22=$J$42,$K$42,IF(D22=$J$43,$K$43,IF(D22=$J$44,$K$44,IF(D22=$J$45,$K$45)))))))))))))))))))))))))</f>
        <v>0</v>
      </c>
      <c r="I22" s="86" t="b">
        <f t="shared" ref="I22:I39" si="3">IF(D22=$J$22,$L$22,IF(D22=$J$23,$L$23,IF(D22=$J$24,$L$24,IF(D22=$J$25,$L$25,IF(D22=$J$26,$L$26,IF(D22=$J$27,$L$27,IF(D22=$J$28,$L$28,IF(D22=$J$29,$L$29,IF(D22=$J$30,$L$30,IF(D22=$J$31,$L$31,IF(D22=$J$32,$L$32,IF(D22=$J$33,$L$33,IF(D22=$J$34,$L$34,IF(D22=$J$35,$L$35,IF(D22=$J$36,$L$36,IF(D22=$J$36,$L$36,IF(D22=$J$37,$L$37,IF(D22=$J$38,$L$38,IF(D22=$J$39,$L$39,IF(D22=$J$40,$L$40,IF(D22=$J$41,$L$41,IF(D22=$J$42,$L$42,IF(D22=$J$43,$L$43,IF(D22=$J$44,$L$44,IF(D22=$J$45,$L$45)))))))))))))))))))))))))</f>
        <v>0</v>
      </c>
      <c r="J22" s="97" t="s">
        <v>53</v>
      </c>
      <c r="K22" s="98">
        <v>1.22</v>
      </c>
      <c r="L22" s="98">
        <v>10.42</v>
      </c>
    </row>
    <row r="23" spans="1:12" s="2" customFormat="1" ht="16" customHeight="1" x14ac:dyDescent="0.35">
      <c r="A23" s="7"/>
      <c r="B23" s="69"/>
      <c r="C23" s="8"/>
      <c r="D23" s="92"/>
      <c r="E23" s="9"/>
      <c r="F23" s="70">
        <f t="shared" si="0"/>
        <v>0</v>
      </c>
      <c r="G23" s="94">
        <f t="shared" si="1"/>
        <v>0</v>
      </c>
      <c r="H23" s="86" t="b">
        <f t="shared" si="2"/>
        <v>0</v>
      </c>
      <c r="I23" s="86" t="b">
        <f t="shared" si="3"/>
        <v>0</v>
      </c>
      <c r="J23" s="99" t="s">
        <v>37</v>
      </c>
      <c r="K23" s="98">
        <v>1.22</v>
      </c>
      <c r="L23" s="98">
        <v>0</v>
      </c>
    </row>
    <row r="24" spans="1:12" s="2" customFormat="1" ht="16" customHeight="1" x14ac:dyDescent="0.35">
      <c r="A24" s="7"/>
      <c r="B24" s="69"/>
      <c r="C24" s="56"/>
      <c r="D24" s="82"/>
      <c r="E24" s="57"/>
      <c r="F24" s="70">
        <f t="shared" si="0"/>
        <v>0</v>
      </c>
      <c r="G24" s="94">
        <f t="shared" si="1"/>
        <v>0</v>
      </c>
      <c r="H24" s="86" t="b">
        <f t="shared" si="2"/>
        <v>0</v>
      </c>
      <c r="I24" s="86" t="b">
        <f t="shared" si="3"/>
        <v>0</v>
      </c>
      <c r="J24" s="97" t="s">
        <v>71</v>
      </c>
      <c r="K24" s="98">
        <v>1.22</v>
      </c>
      <c r="L24" s="98">
        <v>10.42</v>
      </c>
    </row>
    <row r="25" spans="1:12" s="2" customFormat="1" ht="16" customHeight="1" x14ac:dyDescent="0.35">
      <c r="A25" s="7"/>
      <c r="B25" s="69"/>
      <c r="C25" s="8"/>
      <c r="D25" s="82"/>
      <c r="E25" s="9"/>
      <c r="F25" s="70">
        <f t="shared" si="0"/>
        <v>0</v>
      </c>
      <c r="G25" s="94">
        <f t="shared" si="1"/>
        <v>0</v>
      </c>
      <c r="H25" s="86" t="b">
        <f t="shared" si="2"/>
        <v>0</v>
      </c>
      <c r="I25" s="86" t="b">
        <f t="shared" si="3"/>
        <v>0</v>
      </c>
      <c r="J25" s="99" t="s">
        <v>72</v>
      </c>
      <c r="K25" s="98">
        <v>1.22</v>
      </c>
      <c r="L25" s="98">
        <v>0</v>
      </c>
    </row>
    <row r="26" spans="1:12" s="2" customFormat="1" ht="16" customHeight="1" x14ac:dyDescent="0.35">
      <c r="A26" s="7"/>
      <c r="B26" s="69"/>
      <c r="C26" s="8"/>
      <c r="D26" s="82"/>
      <c r="E26" s="9"/>
      <c r="F26" s="70">
        <f t="shared" si="0"/>
        <v>0</v>
      </c>
      <c r="G26" s="94">
        <f t="shared" si="1"/>
        <v>0</v>
      </c>
      <c r="H26" s="86" t="b">
        <f t="shared" si="2"/>
        <v>0</v>
      </c>
      <c r="I26" s="86" t="b">
        <f t="shared" si="3"/>
        <v>0</v>
      </c>
      <c r="J26" s="97" t="s">
        <v>73</v>
      </c>
      <c r="K26" s="98">
        <v>1.33</v>
      </c>
      <c r="L26" s="98">
        <v>10.42</v>
      </c>
    </row>
    <row r="27" spans="1:12" s="2" customFormat="1" ht="16" customHeight="1" x14ac:dyDescent="0.35">
      <c r="A27" s="7"/>
      <c r="B27" s="69"/>
      <c r="C27" s="8"/>
      <c r="D27" s="82"/>
      <c r="E27" s="9"/>
      <c r="F27" s="70">
        <f t="shared" si="0"/>
        <v>0</v>
      </c>
      <c r="G27" s="94">
        <f t="shared" si="1"/>
        <v>0</v>
      </c>
      <c r="H27" s="86" t="b">
        <f t="shared" si="2"/>
        <v>0</v>
      </c>
      <c r="I27" s="86" t="b">
        <f t="shared" si="3"/>
        <v>0</v>
      </c>
      <c r="J27" s="99" t="s">
        <v>74</v>
      </c>
      <c r="K27" s="98">
        <v>1.33</v>
      </c>
      <c r="L27" s="98">
        <v>0</v>
      </c>
    </row>
    <row r="28" spans="1:12" s="2" customFormat="1" ht="16" customHeight="1" x14ac:dyDescent="0.35">
      <c r="A28" s="7"/>
      <c r="B28" s="69"/>
      <c r="C28" s="8"/>
      <c r="D28" s="82"/>
      <c r="E28" s="9"/>
      <c r="F28" s="70">
        <f t="shared" si="0"/>
        <v>0</v>
      </c>
      <c r="G28" s="94">
        <f t="shared" si="1"/>
        <v>0</v>
      </c>
      <c r="H28" s="86" t="b">
        <f t="shared" si="2"/>
        <v>0</v>
      </c>
      <c r="I28" s="86" t="b">
        <f t="shared" si="3"/>
        <v>0</v>
      </c>
      <c r="J28" s="97" t="s">
        <v>75</v>
      </c>
      <c r="K28" s="98">
        <v>1.28</v>
      </c>
      <c r="L28" s="98">
        <v>10.42</v>
      </c>
    </row>
    <row r="29" spans="1:12" s="2" customFormat="1" ht="16" customHeight="1" x14ac:dyDescent="0.35">
      <c r="A29" s="7"/>
      <c r="B29" s="69"/>
      <c r="C29" s="8"/>
      <c r="D29" s="82"/>
      <c r="E29" s="9"/>
      <c r="F29" s="70">
        <f t="shared" si="0"/>
        <v>0</v>
      </c>
      <c r="G29" s="94">
        <f t="shared" si="1"/>
        <v>0</v>
      </c>
      <c r="H29" s="86" t="b">
        <f t="shared" si="2"/>
        <v>0</v>
      </c>
      <c r="I29" s="86" t="b">
        <f t="shared" si="3"/>
        <v>0</v>
      </c>
      <c r="J29" s="99" t="s">
        <v>76</v>
      </c>
      <c r="K29" s="98">
        <v>1.28</v>
      </c>
      <c r="L29" s="98">
        <v>0</v>
      </c>
    </row>
    <row r="30" spans="1:12" s="2" customFormat="1" ht="16" customHeight="1" x14ac:dyDescent="0.35">
      <c r="A30" s="7"/>
      <c r="B30" s="69"/>
      <c r="C30" s="8"/>
      <c r="D30" s="82"/>
      <c r="E30" s="9"/>
      <c r="F30" s="70">
        <f t="shared" si="0"/>
        <v>0</v>
      </c>
      <c r="G30" s="94">
        <f t="shared" si="1"/>
        <v>0</v>
      </c>
      <c r="H30" s="86" t="b">
        <f t="shared" si="2"/>
        <v>0</v>
      </c>
      <c r="I30" s="86" t="b">
        <f t="shared" si="3"/>
        <v>0</v>
      </c>
      <c r="J30" s="97" t="s">
        <v>56</v>
      </c>
      <c r="K30" s="98">
        <v>1.1200000000000001</v>
      </c>
      <c r="L30" s="98">
        <v>9.11</v>
      </c>
    </row>
    <row r="31" spans="1:12" s="2" customFormat="1" ht="16" customHeight="1" x14ac:dyDescent="0.35">
      <c r="A31" s="7"/>
      <c r="B31" s="69"/>
      <c r="C31" s="8"/>
      <c r="D31" s="82"/>
      <c r="E31" s="9"/>
      <c r="F31" s="70">
        <f t="shared" si="0"/>
        <v>0</v>
      </c>
      <c r="G31" s="94">
        <f t="shared" si="1"/>
        <v>0</v>
      </c>
      <c r="H31" s="86" t="b">
        <f t="shared" si="2"/>
        <v>0</v>
      </c>
      <c r="I31" s="86" t="b">
        <f t="shared" si="3"/>
        <v>0</v>
      </c>
      <c r="J31" s="99" t="s">
        <v>38</v>
      </c>
      <c r="K31" s="98">
        <v>1.1200000000000001</v>
      </c>
      <c r="L31" s="98">
        <v>0</v>
      </c>
    </row>
    <row r="32" spans="1:12" s="2" customFormat="1" ht="16" customHeight="1" x14ac:dyDescent="0.35">
      <c r="A32" s="7"/>
      <c r="B32" s="69"/>
      <c r="C32" s="8"/>
      <c r="D32" s="82"/>
      <c r="E32" s="9"/>
      <c r="F32" s="70">
        <f t="shared" si="0"/>
        <v>0</v>
      </c>
      <c r="G32" s="94">
        <f t="shared" si="1"/>
        <v>0</v>
      </c>
      <c r="H32" s="86" t="b">
        <f t="shared" si="2"/>
        <v>0</v>
      </c>
      <c r="I32" s="86" t="b">
        <f t="shared" si="3"/>
        <v>0</v>
      </c>
      <c r="J32" s="97" t="s">
        <v>57</v>
      </c>
      <c r="K32" s="98">
        <v>0.98</v>
      </c>
      <c r="L32" s="98">
        <v>7.69</v>
      </c>
    </row>
    <row r="33" spans="1:12" s="2" customFormat="1" ht="16" customHeight="1" x14ac:dyDescent="0.35">
      <c r="A33" s="7"/>
      <c r="B33" s="69"/>
      <c r="C33" s="8"/>
      <c r="D33" s="82"/>
      <c r="E33" s="9"/>
      <c r="F33" s="70">
        <f t="shared" si="0"/>
        <v>0</v>
      </c>
      <c r="G33" s="94">
        <f t="shared" si="1"/>
        <v>0</v>
      </c>
      <c r="H33" s="86" t="b">
        <f t="shared" si="2"/>
        <v>0</v>
      </c>
      <c r="I33" s="86" t="b">
        <f t="shared" si="3"/>
        <v>0</v>
      </c>
      <c r="J33" s="99" t="s">
        <v>58</v>
      </c>
      <c r="K33" s="98">
        <v>0.98</v>
      </c>
      <c r="L33" s="98">
        <v>0</v>
      </c>
    </row>
    <row r="34" spans="1:12" s="2" customFormat="1" ht="16" customHeight="1" x14ac:dyDescent="0.35">
      <c r="A34" s="7"/>
      <c r="B34" s="69"/>
      <c r="C34" s="8"/>
      <c r="D34" s="82"/>
      <c r="E34" s="9"/>
      <c r="F34" s="70">
        <f t="shared" si="0"/>
        <v>0</v>
      </c>
      <c r="G34" s="94">
        <f t="shared" si="1"/>
        <v>0</v>
      </c>
      <c r="H34" s="86" t="b">
        <f t="shared" si="2"/>
        <v>0</v>
      </c>
      <c r="I34" s="86" t="b">
        <f t="shared" si="3"/>
        <v>0</v>
      </c>
      <c r="J34" s="97" t="s">
        <v>60</v>
      </c>
      <c r="K34" s="98">
        <v>1.04</v>
      </c>
      <c r="L34" s="98">
        <v>7.81</v>
      </c>
    </row>
    <row r="35" spans="1:12" s="2" customFormat="1" ht="16" customHeight="1" x14ac:dyDescent="0.35">
      <c r="A35" s="7"/>
      <c r="B35" s="69"/>
      <c r="C35" s="8"/>
      <c r="D35" s="82"/>
      <c r="E35" s="9"/>
      <c r="F35" s="70">
        <f t="shared" si="0"/>
        <v>0</v>
      </c>
      <c r="G35" s="94">
        <f t="shared" si="1"/>
        <v>0</v>
      </c>
      <c r="H35" s="86" t="b">
        <f t="shared" si="2"/>
        <v>0</v>
      </c>
      <c r="I35" s="86" t="b">
        <f t="shared" si="3"/>
        <v>0</v>
      </c>
      <c r="J35" s="99" t="s">
        <v>59</v>
      </c>
      <c r="K35" s="98">
        <v>1.04</v>
      </c>
      <c r="L35" s="98">
        <v>0</v>
      </c>
    </row>
    <row r="36" spans="1:12" s="2" customFormat="1" ht="16" customHeight="1" x14ac:dyDescent="0.35">
      <c r="A36" s="7"/>
      <c r="B36" s="69"/>
      <c r="C36" s="8"/>
      <c r="D36" s="82"/>
      <c r="E36" s="9"/>
      <c r="F36" s="70">
        <f t="shared" si="0"/>
        <v>0</v>
      </c>
      <c r="G36" s="94">
        <f t="shared" si="1"/>
        <v>0</v>
      </c>
      <c r="H36" s="86" t="b">
        <f t="shared" si="2"/>
        <v>0</v>
      </c>
      <c r="I36" s="86" t="b">
        <f t="shared" si="3"/>
        <v>0</v>
      </c>
      <c r="J36" s="97" t="s">
        <v>61</v>
      </c>
      <c r="K36" s="98">
        <v>0.86</v>
      </c>
      <c r="L36" s="98">
        <v>6.73</v>
      </c>
    </row>
    <row r="37" spans="1:12" s="2" customFormat="1" ht="16" customHeight="1" x14ac:dyDescent="0.35">
      <c r="A37" s="7"/>
      <c r="B37" s="69"/>
      <c r="C37" s="8"/>
      <c r="D37" s="82"/>
      <c r="E37" s="9"/>
      <c r="F37" s="70">
        <f t="shared" si="0"/>
        <v>0</v>
      </c>
      <c r="G37" s="94">
        <f t="shared" si="1"/>
        <v>0</v>
      </c>
      <c r="H37" s="86" t="b">
        <f t="shared" si="2"/>
        <v>0</v>
      </c>
      <c r="I37" s="86" t="b">
        <f t="shared" si="3"/>
        <v>0</v>
      </c>
      <c r="J37" s="99" t="s">
        <v>62</v>
      </c>
      <c r="K37" s="98">
        <v>0.86</v>
      </c>
      <c r="L37" s="98">
        <v>0</v>
      </c>
    </row>
    <row r="38" spans="1:12" s="2" customFormat="1" ht="16" customHeight="1" x14ac:dyDescent="0.35">
      <c r="A38" s="7"/>
      <c r="B38" s="69"/>
      <c r="C38" s="8"/>
      <c r="D38" s="82"/>
      <c r="E38" s="9"/>
      <c r="F38" s="70">
        <f t="shared" si="0"/>
        <v>0</v>
      </c>
      <c r="G38" s="94">
        <f t="shared" si="1"/>
        <v>0</v>
      </c>
      <c r="H38" s="86" t="b">
        <f t="shared" si="2"/>
        <v>0</v>
      </c>
      <c r="I38" s="86" t="b">
        <f t="shared" si="3"/>
        <v>0</v>
      </c>
      <c r="J38" s="97" t="s">
        <v>63</v>
      </c>
      <c r="K38" s="98">
        <v>0.73</v>
      </c>
      <c r="L38" s="98">
        <v>5.75</v>
      </c>
    </row>
    <row r="39" spans="1:12" s="2" customFormat="1" ht="16" customHeight="1" x14ac:dyDescent="0.35">
      <c r="A39" s="7"/>
      <c r="B39" s="69"/>
      <c r="C39" s="8"/>
      <c r="D39" s="82"/>
      <c r="E39" s="9"/>
      <c r="F39" s="70">
        <f t="shared" si="0"/>
        <v>0</v>
      </c>
      <c r="G39" s="94">
        <f t="shared" si="1"/>
        <v>0</v>
      </c>
      <c r="H39" s="86" t="b">
        <f t="shared" si="2"/>
        <v>0</v>
      </c>
      <c r="I39" s="86" t="b">
        <f t="shared" si="3"/>
        <v>0</v>
      </c>
      <c r="J39" s="99" t="s">
        <v>64</v>
      </c>
      <c r="K39" s="98">
        <v>0.73</v>
      </c>
      <c r="L39" s="98">
        <v>0</v>
      </c>
    </row>
    <row r="40" spans="1:12" ht="15" customHeight="1" x14ac:dyDescent="0.3">
      <c r="A40" s="2"/>
      <c r="B40" s="2"/>
      <c r="C40" s="15" t="s">
        <v>14</v>
      </c>
      <c r="D40" s="2"/>
      <c r="E40" s="16">
        <f>SUM(E21:E39)</f>
        <v>0</v>
      </c>
      <c r="F40" s="16">
        <f>SUM(F21:F39)</f>
        <v>0</v>
      </c>
      <c r="G40" s="17">
        <f>SUM(G21:G39)</f>
        <v>0</v>
      </c>
      <c r="H40" s="84"/>
      <c r="I40" s="84"/>
      <c r="J40" s="97" t="s">
        <v>65</v>
      </c>
      <c r="K40" s="98">
        <v>0.61</v>
      </c>
      <c r="L40" s="98">
        <v>0</v>
      </c>
    </row>
    <row r="41" spans="1:12" ht="15" customHeight="1" x14ac:dyDescent="0.25">
      <c r="A41" s="2"/>
      <c r="B41" s="2"/>
      <c r="C41" s="2"/>
      <c r="D41" s="2"/>
      <c r="E41" s="2"/>
      <c r="F41" s="2"/>
      <c r="G41" s="2"/>
      <c r="J41" s="99" t="s">
        <v>66</v>
      </c>
      <c r="K41" s="98">
        <v>0.61</v>
      </c>
      <c r="L41" s="98">
        <v>0</v>
      </c>
    </row>
    <row r="42" spans="1:12" ht="6.75" customHeight="1" x14ac:dyDescent="0.25">
      <c r="A42" s="120" t="s">
        <v>48</v>
      </c>
      <c r="B42" s="120"/>
      <c r="C42" s="120"/>
      <c r="D42" s="120"/>
      <c r="E42" s="120"/>
      <c r="F42" s="120"/>
      <c r="G42" s="120"/>
      <c r="J42" s="97" t="s">
        <v>67</v>
      </c>
      <c r="K42" s="98">
        <v>0.49</v>
      </c>
      <c r="L42" s="98">
        <v>0</v>
      </c>
    </row>
    <row r="43" spans="1:12" ht="14.5" x14ac:dyDescent="0.25">
      <c r="A43" s="120"/>
      <c r="B43" s="120"/>
      <c r="C43" s="120"/>
      <c r="D43" s="120"/>
      <c r="E43" s="120"/>
      <c r="F43" s="120"/>
      <c r="G43" s="120"/>
      <c r="J43" s="99" t="s">
        <v>68</v>
      </c>
      <c r="K43" s="98">
        <v>0.49</v>
      </c>
      <c r="L43" s="98">
        <v>0</v>
      </c>
    </row>
    <row r="44" spans="1:12" ht="14.5" x14ac:dyDescent="0.25">
      <c r="A44" s="120"/>
      <c r="B44" s="120"/>
      <c r="C44" s="120"/>
      <c r="D44" s="120"/>
      <c r="E44" s="120"/>
      <c r="F44" s="120"/>
      <c r="G44" s="120"/>
      <c r="J44" s="97" t="s">
        <v>69</v>
      </c>
      <c r="K44" s="98">
        <v>0.76</v>
      </c>
      <c r="L44" s="98">
        <v>0</v>
      </c>
    </row>
    <row r="45" spans="1:12" ht="14.5" x14ac:dyDescent="0.25">
      <c r="A45" s="120"/>
      <c r="B45" s="120"/>
      <c r="C45" s="120"/>
      <c r="D45" s="120"/>
      <c r="E45" s="120"/>
      <c r="F45" s="120"/>
      <c r="G45" s="120"/>
      <c r="J45" s="99" t="s">
        <v>70</v>
      </c>
      <c r="K45" s="98">
        <v>0.76</v>
      </c>
      <c r="L45" s="98">
        <v>0</v>
      </c>
    </row>
    <row r="46" spans="1:12" ht="52.5" customHeight="1" x14ac:dyDescent="0.25">
      <c r="A46" s="120"/>
      <c r="B46" s="120"/>
      <c r="C46" s="120"/>
      <c r="D46" s="120"/>
      <c r="E46" s="120"/>
      <c r="F46" s="120"/>
      <c r="G46" s="120"/>
    </row>
    <row r="47" spans="1:12" x14ac:dyDescent="0.25">
      <c r="A47" s="121" t="s">
        <v>49</v>
      </c>
      <c r="B47" s="121"/>
      <c r="C47" s="121"/>
      <c r="D47" s="121"/>
      <c r="E47" s="121"/>
      <c r="F47" s="121"/>
      <c r="G47" s="121"/>
    </row>
    <row r="48" spans="1:12" x14ac:dyDescent="0.25">
      <c r="A48" s="121"/>
      <c r="B48" s="121"/>
      <c r="C48" s="121"/>
      <c r="D48" s="121"/>
      <c r="E48" s="121"/>
      <c r="F48" s="121"/>
      <c r="G48" s="121"/>
    </row>
    <row r="49" spans="1:7" ht="24.75" customHeight="1" x14ac:dyDescent="0.25">
      <c r="A49" s="121"/>
      <c r="B49" s="121"/>
      <c r="C49" s="121"/>
      <c r="D49" s="121"/>
      <c r="E49" s="121"/>
      <c r="F49" s="121"/>
      <c r="G49" s="121"/>
    </row>
    <row r="50" spans="1:7" x14ac:dyDescent="0.25">
      <c r="A50" s="121"/>
      <c r="B50" s="121"/>
      <c r="C50" s="121"/>
      <c r="D50" s="121"/>
      <c r="E50" s="121"/>
      <c r="F50" s="121"/>
      <c r="G50" s="121"/>
    </row>
    <row r="51" spans="1:7" ht="15.5" x14ac:dyDescent="0.35">
      <c r="A51" s="90"/>
      <c r="B51" s="90"/>
      <c r="C51" s="90"/>
      <c r="D51" s="90"/>
      <c r="E51" s="90"/>
      <c r="F51" s="90"/>
      <c r="G51" s="90"/>
    </row>
    <row r="52" spans="1:7" x14ac:dyDescent="0.25">
      <c r="A52" s="122" t="s">
        <v>50</v>
      </c>
      <c r="B52" s="122"/>
      <c r="C52" s="122"/>
      <c r="D52" s="122"/>
      <c r="E52" s="122"/>
      <c r="F52" s="122"/>
      <c r="G52" s="122"/>
    </row>
    <row r="53" spans="1:7" x14ac:dyDescent="0.25">
      <c r="A53" s="122"/>
      <c r="B53" s="122"/>
      <c r="C53" s="122"/>
      <c r="D53" s="122"/>
      <c r="E53" s="122"/>
      <c r="F53" s="122"/>
      <c r="G53" s="122"/>
    </row>
    <row r="54" spans="1:7" x14ac:dyDescent="0.25">
      <c r="A54" s="122"/>
      <c r="B54" s="122"/>
      <c r="C54" s="122"/>
      <c r="D54" s="122"/>
      <c r="E54" s="122"/>
      <c r="F54" s="122"/>
      <c r="G54" s="122"/>
    </row>
    <row r="55" spans="1:7" x14ac:dyDescent="0.25">
      <c r="A55" s="122"/>
      <c r="B55" s="122"/>
      <c r="C55" s="122"/>
      <c r="D55" s="122"/>
      <c r="E55" s="122"/>
      <c r="F55" s="122"/>
      <c r="G55" s="122"/>
    </row>
    <row r="56" spans="1:7" x14ac:dyDescent="0.25">
      <c r="A56" s="2"/>
      <c r="B56" s="2"/>
      <c r="C56" s="2"/>
      <c r="D56" s="2"/>
      <c r="E56" s="2"/>
      <c r="F56" s="2"/>
      <c r="G56" s="2"/>
    </row>
    <row r="57" spans="1:7" ht="13" x14ac:dyDescent="0.3">
      <c r="A57" s="115" t="s">
        <v>15</v>
      </c>
      <c r="B57" s="115"/>
      <c r="C57" s="116"/>
      <c r="D57" s="116"/>
      <c r="E57" s="116"/>
      <c r="F57" s="116"/>
      <c r="G57" s="116"/>
    </row>
    <row r="58" spans="1:7" ht="13" x14ac:dyDescent="0.3">
      <c r="A58" s="115" t="s">
        <v>26</v>
      </c>
      <c r="B58" s="115"/>
      <c r="C58" s="116"/>
      <c r="D58" s="116"/>
      <c r="E58" s="116"/>
      <c r="F58" s="116"/>
      <c r="G58" s="116"/>
    </row>
    <row r="59" spans="1:7" ht="6.75" customHeight="1" x14ac:dyDescent="0.25">
      <c r="A59" s="2"/>
      <c r="B59" s="2"/>
      <c r="C59" s="2"/>
      <c r="D59" s="2"/>
      <c r="E59" s="2"/>
      <c r="F59" s="2"/>
      <c r="G59" s="2"/>
    </row>
    <row r="60" spans="1:7" x14ac:dyDescent="0.25">
      <c r="A60" s="114"/>
      <c r="B60" s="114"/>
      <c r="C60" s="114"/>
      <c r="D60" s="114"/>
      <c r="E60" s="114"/>
      <c r="F60" s="114"/>
      <c r="G60" s="114"/>
    </row>
    <row r="61" spans="1:7" x14ac:dyDescent="0.25">
      <c r="A61" s="114"/>
      <c r="B61" s="114"/>
      <c r="C61" s="114"/>
      <c r="D61" s="114"/>
      <c r="E61" s="114"/>
      <c r="F61" s="114"/>
      <c r="G61" s="114"/>
    </row>
    <row r="62" spans="1:7" x14ac:dyDescent="0.25">
      <c r="A62" s="114"/>
      <c r="B62" s="114"/>
      <c r="C62" s="114"/>
      <c r="D62" s="114"/>
      <c r="E62" s="114"/>
      <c r="F62" s="114"/>
      <c r="G62" s="114"/>
    </row>
    <row r="63" spans="1:7" ht="18.75" customHeight="1" x14ac:dyDescent="0.25">
      <c r="A63" s="114"/>
      <c r="B63" s="114"/>
      <c r="C63" s="114"/>
      <c r="D63" s="114"/>
      <c r="E63" s="114"/>
      <c r="F63" s="114"/>
      <c r="G63" s="114"/>
    </row>
    <row r="64" spans="1:7" x14ac:dyDescent="0.25">
      <c r="A64" s="2"/>
      <c r="B64" s="2"/>
      <c r="C64" s="2"/>
      <c r="D64" s="2"/>
      <c r="E64" s="2"/>
      <c r="F64" s="2"/>
      <c r="G64" s="2"/>
    </row>
    <row r="65" spans="1:7" ht="13" x14ac:dyDescent="0.3">
      <c r="A65" s="115"/>
      <c r="B65" s="115"/>
      <c r="C65" s="116"/>
      <c r="D65" s="116"/>
      <c r="E65" s="116"/>
      <c r="F65" s="116"/>
      <c r="G65" s="116"/>
    </row>
    <row r="66" spans="1:7" ht="13" x14ac:dyDescent="0.3">
      <c r="A66" s="115"/>
      <c r="B66" s="115"/>
      <c r="C66" s="116"/>
      <c r="D66" s="116"/>
      <c r="E66" s="116"/>
      <c r="F66" s="116"/>
      <c r="G66" s="116"/>
    </row>
  </sheetData>
  <mergeCells count="12">
    <mergeCell ref="A60:G63"/>
    <mergeCell ref="A66:G66"/>
    <mergeCell ref="A65:G65"/>
    <mergeCell ref="A1:G1"/>
    <mergeCell ref="E6:G6"/>
    <mergeCell ref="A3:G3"/>
    <mergeCell ref="A4:G4"/>
    <mergeCell ref="A42:G46"/>
    <mergeCell ref="A47:G50"/>
    <mergeCell ref="A52:G55"/>
    <mergeCell ref="A57:G57"/>
    <mergeCell ref="A58:G58"/>
  </mergeCells>
  <phoneticPr fontId="4" type="noConversion"/>
  <conditionalFormatting sqref="B21:B39">
    <cfRule type="expression" dxfId="0" priority="2" stopIfTrue="1">
      <formula>#REF!&gt;71</formula>
    </cfRule>
  </conditionalFormatting>
  <dataValidations count="1">
    <dataValidation type="list" allowBlank="1" showInputMessage="1" showErrorMessage="1" sqref="D21:D39" xr:uid="{154F9E5F-42B4-4551-8879-0F29FBF4857E}">
      <formula1>SheetMetalLink</formula1>
    </dataValidation>
  </dataValidations>
  <printOptions horizontalCentered="1"/>
  <pageMargins left="3.937007874015748E-2" right="3.937007874015748E-2" top="0.74803149606299213" bottom="0.74803149606299213" header="0.31496062992125984" footer="0.31496062992125984"/>
  <pageSetup scale="74" fitToWidth="0" orientation="landscape" horizont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1"/>
  <sheetViews>
    <sheetView zoomScaleNormal="100" workbookViewId="0">
      <selection activeCell="P7" sqref="P7"/>
    </sheetView>
  </sheetViews>
  <sheetFormatPr defaultColWidth="9.1796875" defaultRowHeight="21" x14ac:dyDescent="0.5"/>
  <cols>
    <col min="1" max="1" width="41.26953125" style="18" customWidth="1"/>
    <col min="2" max="2" width="14" style="18" customWidth="1"/>
    <col min="3" max="3" width="15" style="18" customWidth="1"/>
    <col min="4" max="4" width="18" style="18" customWidth="1"/>
    <col min="5" max="5" width="9.1796875" style="18"/>
    <col min="6" max="13" width="9.1796875" style="18" hidden="1" customWidth="1"/>
    <col min="14" max="15" width="9.1796875" style="18"/>
    <col min="16" max="16" width="8.81640625" style="18" customWidth="1"/>
    <col min="17" max="17" width="8.453125" style="18" customWidth="1"/>
    <col min="18" max="16384" width="9.1796875" style="18"/>
  </cols>
  <sheetData>
    <row r="1" spans="1:4" ht="21.5" thickTop="1" x14ac:dyDescent="0.5">
      <c r="A1" s="106" t="s">
        <v>28</v>
      </c>
      <c r="B1" s="107"/>
      <c r="C1" s="107"/>
      <c r="D1" s="108"/>
    </row>
    <row r="2" spans="1:4" x14ac:dyDescent="0.5">
      <c r="A2" s="109" t="s">
        <v>52</v>
      </c>
      <c r="B2" s="110"/>
      <c r="C2" s="110"/>
      <c r="D2" s="111"/>
    </row>
    <row r="3" spans="1:4" ht="5.25" customHeight="1" x14ac:dyDescent="0.5">
      <c r="A3" s="101"/>
      <c r="B3" s="102"/>
      <c r="C3" s="102"/>
      <c r="D3" s="103"/>
    </row>
    <row r="4" spans="1:4" ht="17.25" customHeight="1" x14ac:dyDescent="0.5">
      <c r="A4" s="33" t="s">
        <v>27</v>
      </c>
      <c r="B4" s="104">
        <f>'Remittance Report'!E6</f>
        <v>0</v>
      </c>
      <c r="C4" s="105"/>
      <c r="D4" s="34"/>
    </row>
    <row r="5" spans="1:4" ht="6.75" customHeight="1" thickBot="1" x14ac:dyDescent="0.55000000000000004">
      <c r="A5" s="35"/>
      <c r="B5" s="32"/>
      <c r="C5" s="32"/>
      <c r="D5" s="36"/>
    </row>
    <row r="6" spans="1:4" ht="27" customHeight="1" x14ac:dyDescent="0.5">
      <c r="A6" s="37" t="s">
        <v>16</v>
      </c>
      <c r="B6" s="20">
        <f>'Remittance Report'!$E$40</f>
        <v>0</v>
      </c>
      <c r="C6" s="21">
        <v>4.08</v>
      </c>
      <c r="D6" s="38">
        <f>B6*C6</f>
        <v>0</v>
      </c>
    </row>
    <row r="7" spans="1:4" ht="17.149999999999999" customHeight="1" x14ac:dyDescent="0.5">
      <c r="A7" s="39" t="s">
        <v>19</v>
      </c>
      <c r="B7" s="20">
        <f>'Remittance Report'!$E$40</f>
        <v>0</v>
      </c>
      <c r="C7" s="22">
        <v>0.03</v>
      </c>
      <c r="D7" s="38">
        <f>B7*C7</f>
        <v>0</v>
      </c>
    </row>
    <row r="8" spans="1:4" ht="17.149999999999999" customHeight="1" x14ac:dyDescent="0.5">
      <c r="A8" s="39" t="s">
        <v>22</v>
      </c>
      <c r="B8" s="20">
        <f>'Remittance Report'!$E$40</f>
        <v>0</v>
      </c>
      <c r="C8" s="21">
        <v>0.32879999999999998</v>
      </c>
      <c r="D8" s="38">
        <f>B8*C8</f>
        <v>0</v>
      </c>
    </row>
    <row r="9" spans="1:4" ht="17.149999999999999" customHeight="1" x14ac:dyDescent="0.5">
      <c r="A9" s="40" t="s">
        <v>20</v>
      </c>
      <c r="B9" s="59"/>
      <c r="C9" s="21"/>
      <c r="D9" s="38"/>
    </row>
    <row r="10" spans="1:4" ht="17.149999999999999" customHeight="1" x14ac:dyDescent="0.5">
      <c r="A10" s="39" t="s">
        <v>78</v>
      </c>
      <c r="B10" s="20">
        <v>0</v>
      </c>
      <c r="C10" s="22">
        <v>0.24</v>
      </c>
      <c r="D10" s="38">
        <v>0</v>
      </c>
    </row>
    <row r="11" spans="1:4" ht="17.149999999999999" customHeight="1" x14ac:dyDescent="0.5">
      <c r="A11" s="39" t="s">
        <v>17</v>
      </c>
      <c r="B11" s="20">
        <f>'Remittance Report'!$E$40</f>
        <v>0</v>
      </c>
      <c r="C11" s="22">
        <v>0.02</v>
      </c>
      <c r="D11" s="38">
        <f t="shared" ref="D11" si="0">B11*C11</f>
        <v>0</v>
      </c>
    </row>
    <row r="12" spans="1:4" ht="17.149999999999999" customHeight="1" thickBot="1" x14ac:dyDescent="0.55000000000000004">
      <c r="A12" s="42" t="s">
        <v>18</v>
      </c>
      <c r="B12" s="60">
        <f>'Remittance Report'!$E$40</f>
        <v>0</v>
      </c>
      <c r="C12" s="23">
        <f>SUM(C6:C11)</f>
        <v>4.6988000000000003</v>
      </c>
      <c r="D12" s="61">
        <f>B12*C12</f>
        <v>0</v>
      </c>
    </row>
    <row r="13" spans="1:4" ht="8.25" customHeight="1" thickTop="1" thickBot="1" x14ac:dyDescent="0.55000000000000004">
      <c r="A13" s="44"/>
      <c r="B13" s="25"/>
      <c r="C13" s="24"/>
      <c r="D13" s="43"/>
    </row>
    <row r="14" spans="1:4" ht="27" customHeight="1" x14ac:dyDescent="0.5">
      <c r="A14" s="45" t="s">
        <v>21</v>
      </c>
      <c r="B14" s="26"/>
      <c r="C14" s="112" t="s">
        <v>77</v>
      </c>
      <c r="D14" s="113"/>
    </row>
    <row r="15" spans="1:4" ht="17.149999999999999" customHeight="1" x14ac:dyDescent="0.5">
      <c r="A15" s="71" t="s">
        <v>53</v>
      </c>
      <c r="B15" s="74">
        <f>SUMIF('Remittance Report'!D21:D39,"SHEETER/DECKER (SD)",'Remittance Report'!E21:E39)</f>
        <v>0</v>
      </c>
      <c r="C15" s="75">
        <v>12.39</v>
      </c>
      <c r="D15" s="76">
        <f>B15*C15</f>
        <v>0</v>
      </c>
    </row>
    <row r="16" spans="1:4" ht="26" x14ac:dyDescent="0.5">
      <c r="A16" s="72" t="s">
        <v>37</v>
      </c>
      <c r="B16" s="74">
        <f>SUMIF('Remittance Report'!D21:D39,"SHEETER/DECKER ACTIVE OVER AGE 71 OR RETIRED OVER AGE 63",'Remittance Report'!E21:E39)</f>
        <v>0</v>
      </c>
      <c r="C16" s="75">
        <v>0</v>
      </c>
      <c r="D16" s="76">
        <f t="shared" ref="D16:D34" si="1">B16*C16</f>
        <v>0</v>
      </c>
    </row>
    <row r="17" spans="1:4" x14ac:dyDescent="0.5">
      <c r="A17" s="71" t="s">
        <v>54</v>
      </c>
      <c r="B17" s="74">
        <f>SUMIF('Remittance Report'!D23:D41,"SHEETER/DECKER (SD)",'Remittance Report'!E23:E41)</f>
        <v>0</v>
      </c>
      <c r="C17" s="75">
        <v>12.39</v>
      </c>
      <c r="D17" s="76">
        <f>B17*C17</f>
        <v>0</v>
      </c>
    </row>
    <row r="18" spans="1:4" ht="26" x14ac:dyDescent="0.5">
      <c r="A18" s="72" t="s">
        <v>55</v>
      </c>
      <c r="B18" s="74">
        <f>SUMIF('Remittance Report'!D23:D41,"SHEETER/DECKER ACTIVE OVER AGE 71 OR RETIRED OVER AGE 63",'Remittance Report'!E23:E41)</f>
        <v>0</v>
      </c>
      <c r="C18" s="75">
        <v>0</v>
      </c>
      <c r="D18" s="76">
        <f t="shared" ref="D18" si="2">B18*C18</f>
        <v>0</v>
      </c>
    </row>
    <row r="19" spans="1:4" ht="17.149999999999999" customHeight="1" x14ac:dyDescent="0.5">
      <c r="A19" s="71" t="s">
        <v>56</v>
      </c>
      <c r="B19" s="74">
        <f>SUMIF('Remittance Report'!D21:D39,"SHEETER/DECKER ASSISTANT (SDA)",'Remittance Report'!E21:E39)</f>
        <v>0</v>
      </c>
      <c r="C19" s="75">
        <v>10.94</v>
      </c>
      <c r="D19" s="76">
        <f t="shared" si="1"/>
        <v>0</v>
      </c>
    </row>
    <row r="20" spans="1:4" ht="26" x14ac:dyDescent="0.5">
      <c r="A20" s="72" t="s">
        <v>38</v>
      </c>
      <c r="B20" s="74">
        <f>SUMIF('Remittance Report'!D21:D39,"SHEETER/DECKER ASSISTANT ACTIVE OVER AGE 71 OR RETIRED OVER AGE 63",'Remittance Report'!E21:E39)</f>
        <v>0</v>
      </c>
      <c r="C20" s="75">
        <v>0</v>
      </c>
      <c r="D20" s="76">
        <f t="shared" si="1"/>
        <v>0</v>
      </c>
    </row>
    <row r="21" spans="1:4" x14ac:dyDescent="0.5">
      <c r="A21" s="71" t="s">
        <v>57</v>
      </c>
      <c r="B21" s="74">
        <f>SUMIF('Remittance Report'!D19:D37,"MATERIAL HANDLER 3 (MH3)",'Remittance Report'!E19:E37)</f>
        <v>0</v>
      </c>
      <c r="C21" s="75">
        <v>9.26</v>
      </c>
      <c r="D21" s="76">
        <f t="shared" si="1"/>
        <v>0</v>
      </c>
    </row>
    <row r="22" spans="1:4" ht="26" x14ac:dyDescent="0.5">
      <c r="A22" s="72" t="s">
        <v>58</v>
      </c>
      <c r="B22" s="74">
        <f>SUMIF('Remittance Report'!D19:D37,"MATERIAL HANDLER 3 ACTIVE OVER AGE 71 OR RETIRED OVER AGE 63",'Remittance Report'!E19:E37)</f>
        <v>0</v>
      </c>
      <c r="C22" s="75">
        <v>0</v>
      </c>
      <c r="D22" s="76">
        <f t="shared" si="1"/>
        <v>0</v>
      </c>
    </row>
    <row r="23" spans="1:4" x14ac:dyDescent="0.5">
      <c r="A23" s="71" t="s">
        <v>60</v>
      </c>
      <c r="B23" s="74">
        <f>SUMIF('Remittance Report'!D21:D39,"MATERIAL HANDLER 3 (MH3)",'Remittance Report'!E21:E39)</f>
        <v>0</v>
      </c>
      <c r="C23" s="75">
        <v>9.48</v>
      </c>
      <c r="D23" s="76">
        <f t="shared" ref="D23:D24" si="3">B23*C23</f>
        <v>0</v>
      </c>
    </row>
    <row r="24" spans="1:4" ht="26" x14ac:dyDescent="0.5">
      <c r="A24" s="72" t="s">
        <v>59</v>
      </c>
      <c r="B24" s="74">
        <f>SUMIF('Remittance Report'!D21:D39,"MATERIAL HANDLER 3 ACTIVE OVER AGE 71 OR RETIRED OVER AGE 63",'Remittance Report'!E21:E39)</f>
        <v>0</v>
      </c>
      <c r="C24" s="75">
        <v>0</v>
      </c>
      <c r="D24" s="76">
        <f t="shared" si="3"/>
        <v>0</v>
      </c>
    </row>
    <row r="25" spans="1:4" ht="17.149999999999999" customHeight="1" x14ac:dyDescent="0.5">
      <c r="A25" s="71" t="s">
        <v>61</v>
      </c>
      <c r="B25" s="74">
        <f>SUMIF('Remittance Report'!D21:D39,"MATERIAL HANDLER 1 (MH1)",'Remittance Report'!E21:E39)</f>
        <v>0</v>
      </c>
      <c r="C25" s="75">
        <v>8.14</v>
      </c>
      <c r="D25" s="76">
        <f t="shared" si="1"/>
        <v>0</v>
      </c>
    </row>
    <row r="26" spans="1:4" ht="26" x14ac:dyDescent="0.5">
      <c r="A26" s="72" t="s">
        <v>62</v>
      </c>
      <c r="B26" s="74">
        <f>SUMIF('Remittance Report'!D21:D39,"MATERIAL HANDLER 1 ACTIVE OVER AGE 71 OR RETIRED OVER AGE 63",'Remittance Report'!E21:E39)</f>
        <v>0</v>
      </c>
      <c r="C26" s="75">
        <v>0</v>
      </c>
      <c r="D26" s="76">
        <f t="shared" si="1"/>
        <v>0</v>
      </c>
    </row>
    <row r="27" spans="1:4" x14ac:dyDescent="0.5">
      <c r="A27" s="71" t="s">
        <v>63</v>
      </c>
      <c r="B27" s="74">
        <f>SUMIF('Remittance Report'!D15:D33,"PROBATIONARY EMPLOYEE (PSD)",'Remittance Report'!E15:E33)</f>
        <v>0</v>
      </c>
      <c r="C27" s="75">
        <v>6.99</v>
      </c>
      <c r="D27" s="76">
        <f t="shared" ref="D27:D32" si="4">B27*C27</f>
        <v>0</v>
      </c>
    </row>
    <row r="28" spans="1:4" ht="26" x14ac:dyDescent="0.5">
      <c r="A28" s="72" t="s">
        <v>64</v>
      </c>
      <c r="B28" s="74">
        <f>SUMIF('Remittance Report'!D15:D33,"PROBATIONARY EMPLOYEE ACTIVE OVER AGE 71 OR RETIRED OVER AGE 63",'Remittance Report'!E15:E33)</f>
        <v>0</v>
      </c>
      <c r="C28" s="75">
        <v>0</v>
      </c>
      <c r="D28" s="76">
        <f t="shared" si="4"/>
        <v>0</v>
      </c>
    </row>
    <row r="29" spans="1:4" x14ac:dyDescent="0.5">
      <c r="A29" s="71" t="s">
        <v>65</v>
      </c>
      <c r="B29" s="74">
        <f>SUMIF('Remittance Report'!D17:D35,"PROBATIONARY EMPLOYEE (PSD)",'Remittance Report'!E17:E35)</f>
        <v>0</v>
      </c>
      <c r="C29" s="75">
        <v>5.71</v>
      </c>
      <c r="D29" s="76">
        <f t="shared" si="4"/>
        <v>0</v>
      </c>
    </row>
    <row r="30" spans="1:4" ht="26" x14ac:dyDescent="0.5">
      <c r="A30" s="72" t="s">
        <v>66</v>
      </c>
      <c r="B30" s="74">
        <f>SUMIF('Remittance Report'!D17:D35,"PROBATIONARY EMPLOYEE ACTIVE OVER AGE 71 OR RETIRED OVER AGE 63",'Remittance Report'!E17:E35)</f>
        <v>0</v>
      </c>
      <c r="C30" s="75">
        <v>0</v>
      </c>
      <c r="D30" s="76">
        <f t="shared" si="4"/>
        <v>0</v>
      </c>
    </row>
    <row r="31" spans="1:4" x14ac:dyDescent="0.5">
      <c r="A31" s="71" t="s">
        <v>67</v>
      </c>
      <c r="B31" s="74">
        <f>SUMIF('Remittance Report'!D19:D37,"PROBATIONARY EMPLOYEE (PSD)",'Remittance Report'!E19:E37)</f>
        <v>0</v>
      </c>
      <c r="C31" s="75">
        <v>5.71</v>
      </c>
      <c r="D31" s="76">
        <f t="shared" si="4"/>
        <v>0</v>
      </c>
    </row>
    <row r="32" spans="1:4" ht="26" x14ac:dyDescent="0.5">
      <c r="A32" s="72" t="s">
        <v>68</v>
      </c>
      <c r="B32" s="74">
        <f>SUMIF('Remittance Report'!D19:D37,"PROBATIONARY EMPLOYEE ACTIVE OVER AGE 71 OR RETIRED OVER AGE 63",'Remittance Report'!E19:E37)</f>
        <v>0</v>
      </c>
      <c r="C32" s="75">
        <v>0</v>
      </c>
      <c r="D32" s="76">
        <f t="shared" si="4"/>
        <v>0</v>
      </c>
    </row>
    <row r="33" spans="1:4" ht="17.149999999999999" customHeight="1" x14ac:dyDescent="0.5">
      <c r="A33" s="71" t="s">
        <v>69</v>
      </c>
      <c r="B33" s="74">
        <f>SUMIF('Remittance Report'!D21:D39,"PROBATIONARY EMPLOYEE (PSD)",'Remittance Report'!E21:E39)</f>
        <v>0</v>
      </c>
      <c r="C33" s="75">
        <v>0</v>
      </c>
      <c r="D33" s="76">
        <f t="shared" si="1"/>
        <v>0</v>
      </c>
    </row>
    <row r="34" spans="1:4" ht="26" x14ac:dyDescent="0.5">
      <c r="A34" s="72" t="s">
        <v>70</v>
      </c>
      <c r="B34" s="74">
        <f>SUMIF('Remittance Report'!D21:D39,"PROBATIONARY EMPLOYEE ACTIVE OVER AGE 71 OR RETIRED OVER AGE 63",'Remittance Report'!E21:E39)</f>
        <v>0</v>
      </c>
      <c r="C34" s="75">
        <v>0</v>
      </c>
      <c r="D34" s="76">
        <f t="shared" si="1"/>
        <v>0</v>
      </c>
    </row>
    <row r="35" spans="1:4" ht="17.149999999999999" customHeight="1" thickBot="1" x14ac:dyDescent="0.55000000000000004">
      <c r="A35" s="73" t="s">
        <v>39</v>
      </c>
      <c r="B35" s="77">
        <f>B15+B19+B21+B23+B25+B33</f>
        <v>0</v>
      </c>
      <c r="C35" s="78"/>
      <c r="D35" s="79">
        <f>SUM(D15:D34)</f>
        <v>0</v>
      </c>
    </row>
    <row r="36" spans="1:4" ht="6" customHeight="1" thickTop="1" thickBot="1" x14ac:dyDescent="0.55000000000000004">
      <c r="A36" s="44"/>
      <c r="B36" s="25"/>
      <c r="C36" s="27"/>
      <c r="D36" s="43"/>
    </row>
    <row r="37" spans="1:4" ht="27" customHeight="1" x14ac:dyDescent="0.5">
      <c r="A37" s="47" t="s">
        <v>23</v>
      </c>
      <c r="B37" s="31"/>
      <c r="C37" s="112" t="s">
        <v>80</v>
      </c>
      <c r="D37" s="113"/>
    </row>
    <row r="38" spans="1:4" ht="17.149999999999999" customHeight="1" x14ac:dyDescent="0.5">
      <c r="A38" s="71" t="s">
        <v>53</v>
      </c>
      <c r="B38" s="74">
        <f>SUMIF('Remittance Report'!D44:D62,"SHEETER/DECKER (SD)",'Remittance Report'!E44:E62)</f>
        <v>0</v>
      </c>
      <c r="C38" s="75">
        <v>1.39</v>
      </c>
      <c r="D38" s="76">
        <f>B38*C38</f>
        <v>0</v>
      </c>
    </row>
    <row r="39" spans="1:4" ht="26" x14ac:dyDescent="0.5">
      <c r="A39" s="72" t="s">
        <v>37</v>
      </c>
      <c r="B39" s="74">
        <f>SUMIF('Remittance Report'!D44:D62,"SHEETER/DECKER ACTIVE OVER AGE 71 OR RETIRED OVER AGE 63",'Remittance Report'!E44:E62)</f>
        <v>0</v>
      </c>
      <c r="C39" s="75">
        <v>1.39</v>
      </c>
      <c r="D39" s="76">
        <f t="shared" ref="D39" si="5">B39*C39</f>
        <v>0</v>
      </c>
    </row>
    <row r="40" spans="1:4" x14ac:dyDescent="0.5">
      <c r="A40" s="71" t="s">
        <v>71</v>
      </c>
      <c r="B40" s="74">
        <f>SUMIF('Remittance Report'!D46:D64,"SHEETER/DECKER (SD)",'Remittance Report'!E46:E64)</f>
        <v>0</v>
      </c>
      <c r="C40" s="75">
        <v>1.39</v>
      </c>
      <c r="D40" s="76">
        <f>B40*C40</f>
        <v>0</v>
      </c>
    </row>
    <row r="41" spans="1:4" ht="26" x14ac:dyDescent="0.5">
      <c r="A41" s="72" t="s">
        <v>72</v>
      </c>
      <c r="B41" s="74">
        <f>SUMIF('Remittance Report'!D46:D64,"SHEETER/DECKER ACTIVE OVER AGE 71 OR RETIRED OVER AGE 63",'Remittance Report'!E46:E64)</f>
        <v>0</v>
      </c>
      <c r="C41" s="75">
        <v>1.39</v>
      </c>
      <c r="D41" s="76">
        <f t="shared" ref="D41:D61" si="6">B41*C41</f>
        <v>0</v>
      </c>
    </row>
    <row r="42" spans="1:4" x14ac:dyDescent="0.5">
      <c r="A42" s="71" t="s">
        <v>73</v>
      </c>
      <c r="B42" s="74">
        <f>SUMIF('Remittance Report'!D48:D66,"SHEETER/DECKER (SD)",'Remittance Report'!E48:E66)</f>
        <v>0</v>
      </c>
      <c r="C42" s="75">
        <v>1.55</v>
      </c>
      <c r="D42" s="76">
        <f>B42*C42</f>
        <v>0</v>
      </c>
    </row>
    <row r="43" spans="1:4" ht="26" x14ac:dyDescent="0.5">
      <c r="A43" s="72" t="s">
        <v>74</v>
      </c>
      <c r="B43" s="74">
        <f>SUMIF('Remittance Report'!D48:D66,"SHEETER/DECKER ACTIVE OVER AGE 71 OR RETIRED OVER AGE 63",'Remittance Report'!E48:E66)</f>
        <v>0</v>
      </c>
      <c r="C43" s="75">
        <v>1.55</v>
      </c>
      <c r="D43" s="76">
        <f t="shared" ref="D43" si="7">B43*C43</f>
        <v>0</v>
      </c>
    </row>
    <row r="44" spans="1:4" x14ac:dyDescent="0.5">
      <c r="A44" s="71" t="s">
        <v>75</v>
      </c>
      <c r="B44" s="74">
        <f>SUMIF('Remittance Report'!D50:D68,"SHEETER/DECKER (SD)",'Remittance Report'!E50:E68)</f>
        <v>0</v>
      </c>
      <c r="C44" s="75">
        <v>1.46</v>
      </c>
      <c r="D44" s="76">
        <f>B44*C44</f>
        <v>0</v>
      </c>
    </row>
    <row r="45" spans="1:4" ht="26" x14ac:dyDescent="0.5">
      <c r="A45" s="72" t="s">
        <v>76</v>
      </c>
      <c r="B45" s="74">
        <f>SUMIF('Remittance Report'!D50:D68,"SHEETER/DECKER ACTIVE OVER AGE 71 OR RETIRED OVER AGE 63",'Remittance Report'!E50:E68)</f>
        <v>0</v>
      </c>
      <c r="C45" s="75">
        <v>1.46</v>
      </c>
      <c r="D45" s="76">
        <f t="shared" ref="D45" si="8">B45*C45</f>
        <v>0</v>
      </c>
    </row>
    <row r="46" spans="1:4" ht="17.149999999999999" customHeight="1" x14ac:dyDescent="0.5">
      <c r="A46" s="71" t="s">
        <v>56</v>
      </c>
      <c r="B46" s="74">
        <f>SUMIF('Remittance Report'!D44:D62,"SHEETER/DECKER ASSISTANT (SDA)",'Remittance Report'!E44:E62)</f>
        <v>0</v>
      </c>
      <c r="C46" s="75">
        <v>1.27</v>
      </c>
      <c r="D46" s="76">
        <f t="shared" si="6"/>
        <v>0</v>
      </c>
    </row>
    <row r="47" spans="1:4" ht="26" x14ac:dyDescent="0.5">
      <c r="A47" s="72" t="s">
        <v>38</v>
      </c>
      <c r="B47" s="74">
        <f>SUMIF('Remittance Report'!D44:D62,"SHEETER/DECKER ASSISTANT ACTIVE OVER AGE 71 OR RETIRED OVER AGE 63",'Remittance Report'!E44:E62)</f>
        <v>0</v>
      </c>
      <c r="C47" s="75">
        <v>1.27</v>
      </c>
      <c r="D47" s="76">
        <f t="shared" si="6"/>
        <v>0</v>
      </c>
    </row>
    <row r="48" spans="1:4" x14ac:dyDescent="0.5">
      <c r="A48" s="71" t="s">
        <v>57</v>
      </c>
      <c r="B48" s="74">
        <f>SUMIF('Remittance Report'!D42:D60,"MATERIAL HANDLER 3 (MH3)",'Remittance Report'!E42:E60)</f>
        <v>0</v>
      </c>
      <c r="C48" s="75">
        <v>1.1100000000000001</v>
      </c>
      <c r="D48" s="76">
        <f t="shared" si="6"/>
        <v>0</v>
      </c>
    </row>
    <row r="49" spans="1:4" ht="26" x14ac:dyDescent="0.5">
      <c r="A49" s="72" t="s">
        <v>58</v>
      </c>
      <c r="B49" s="74">
        <f>SUMIF('Remittance Report'!D42:D60,"MATERIAL HANDLER 3 ACTIVE OVER AGE 71 OR RETIRED OVER AGE 63",'Remittance Report'!E42:E60)</f>
        <v>0</v>
      </c>
      <c r="C49" s="75">
        <v>1.1100000000000001</v>
      </c>
      <c r="D49" s="76">
        <f t="shared" si="6"/>
        <v>0</v>
      </c>
    </row>
    <row r="50" spans="1:4" x14ac:dyDescent="0.5">
      <c r="A50" s="71" t="s">
        <v>60</v>
      </c>
      <c r="B50" s="74">
        <f>SUMIF('Remittance Report'!D44:D62,"MATERIAL HANDLER 3 (MH3)",'Remittance Report'!E44:E62)</f>
        <v>0</v>
      </c>
      <c r="C50" s="75">
        <v>1.19</v>
      </c>
      <c r="D50" s="76">
        <f t="shared" si="6"/>
        <v>0</v>
      </c>
    </row>
    <row r="51" spans="1:4" ht="26" x14ac:dyDescent="0.5">
      <c r="A51" s="72" t="s">
        <v>59</v>
      </c>
      <c r="B51" s="74">
        <f>SUMIF('Remittance Report'!D44:D62,"MATERIAL HANDLER 3 ACTIVE OVER AGE 71 OR RETIRED OVER AGE 63",'Remittance Report'!E44:E62)</f>
        <v>0</v>
      </c>
      <c r="C51" s="75">
        <v>1.19</v>
      </c>
      <c r="D51" s="76">
        <f t="shared" si="6"/>
        <v>0</v>
      </c>
    </row>
    <row r="52" spans="1:4" ht="17.149999999999999" customHeight="1" x14ac:dyDescent="0.5">
      <c r="A52" s="71" t="s">
        <v>61</v>
      </c>
      <c r="B52" s="74">
        <f>SUMIF('Remittance Report'!D44:D62,"MATERIAL HANDLER 1 (MH1)",'Remittance Report'!E44:E62)</f>
        <v>0</v>
      </c>
      <c r="C52" s="75">
        <v>1.04</v>
      </c>
      <c r="D52" s="76">
        <f t="shared" si="6"/>
        <v>0</v>
      </c>
    </row>
    <row r="53" spans="1:4" ht="26" x14ac:dyDescent="0.5">
      <c r="A53" s="72" t="s">
        <v>62</v>
      </c>
      <c r="B53" s="74">
        <f>SUMIF('Remittance Report'!D44:D62,"MATERIAL HANDLER 1 ACTIVE OVER AGE 71 OR RETIRED OVER AGE 63",'Remittance Report'!E44:E62)</f>
        <v>0</v>
      </c>
      <c r="C53" s="75">
        <v>1.04</v>
      </c>
      <c r="D53" s="76">
        <f t="shared" si="6"/>
        <v>0</v>
      </c>
    </row>
    <row r="54" spans="1:4" x14ac:dyDescent="0.5">
      <c r="A54" s="71" t="s">
        <v>63</v>
      </c>
      <c r="B54" s="74">
        <f>SUMIF('Remittance Report'!D38:D56,"PROBATIONARY EMPLOYEE (PSD)",'Remittance Report'!E38:E56)</f>
        <v>0</v>
      </c>
      <c r="C54" s="75">
        <v>0.96</v>
      </c>
      <c r="D54" s="76">
        <f t="shared" si="6"/>
        <v>0</v>
      </c>
    </row>
    <row r="55" spans="1:4" ht="26" x14ac:dyDescent="0.5">
      <c r="A55" s="72" t="s">
        <v>64</v>
      </c>
      <c r="B55" s="74">
        <f>SUMIF('Remittance Report'!D38:D56,"PROBATIONARY EMPLOYEE ACTIVE OVER AGE 71 OR RETIRED OVER AGE 63",'Remittance Report'!E38:E56)</f>
        <v>0</v>
      </c>
      <c r="C55" s="75">
        <v>0.96</v>
      </c>
      <c r="D55" s="76">
        <f t="shared" si="6"/>
        <v>0</v>
      </c>
    </row>
    <row r="56" spans="1:4" x14ac:dyDescent="0.5">
      <c r="A56" s="71" t="s">
        <v>65</v>
      </c>
      <c r="B56" s="74">
        <f>SUMIF('Remittance Report'!D40:D58,"PROBATIONARY EMPLOYEE (PSD)",'Remittance Report'!E40:E58)</f>
        <v>0</v>
      </c>
      <c r="C56" s="75">
        <v>0.83</v>
      </c>
      <c r="D56" s="76">
        <f t="shared" si="6"/>
        <v>0</v>
      </c>
    </row>
    <row r="57" spans="1:4" ht="26" x14ac:dyDescent="0.5">
      <c r="A57" s="72" t="s">
        <v>66</v>
      </c>
      <c r="B57" s="74">
        <f>SUMIF('Remittance Report'!D40:D58,"PROBATIONARY EMPLOYEE ACTIVE OVER AGE 71 OR RETIRED OVER AGE 63",'Remittance Report'!E40:E58)</f>
        <v>0</v>
      </c>
      <c r="C57" s="75">
        <v>0.83</v>
      </c>
      <c r="D57" s="76">
        <f t="shared" si="6"/>
        <v>0</v>
      </c>
    </row>
    <row r="58" spans="1:4" x14ac:dyDescent="0.5">
      <c r="A58" s="71" t="s">
        <v>67</v>
      </c>
      <c r="B58" s="74">
        <f>SUMIF('Remittance Report'!D42:D60,"PROBATIONARY EMPLOYEE (PSD)",'Remittance Report'!E42:E60)</f>
        <v>0</v>
      </c>
      <c r="C58" s="75">
        <v>0.73</v>
      </c>
      <c r="D58" s="76">
        <f t="shared" si="6"/>
        <v>0</v>
      </c>
    </row>
    <row r="59" spans="1:4" ht="26" x14ac:dyDescent="0.5">
      <c r="A59" s="72" t="s">
        <v>68</v>
      </c>
      <c r="B59" s="74">
        <f>SUMIF('Remittance Report'!D42:D60,"PROBATIONARY EMPLOYEE ACTIVE OVER AGE 71 OR RETIRED OVER AGE 63",'Remittance Report'!E42:E60)</f>
        <v>0</v>
      </c>
      <c r="C59" s="75">
        <v>0.73</v>
      </c>
      <c r="D59" s="76">
        <f t="shared" si="6"/>
        <v>0</v>
      </c>
    </row>
    <row r="60" spans="1:4" ht="17.149999999999999" customHeight="1" x14ac:dyDescent="0.5">
      <c r="A60" s="71" t="s">
        <v>69</v>
      </c>
      <c r="B60" s="74">
        <f>SUMIF('Remittance Report'!D44:D62,"PROBATIONARY EMPLOYEE (PSD)",'Remittance Report'!E44:E62)</f>
        <v>0</v>
      </c>
      <c r="C60" s="75">
        <v>0.85</v>
      </c>
      <c r="D60" s="76">
        <f t="shared" si="6"/>
        <v>0</v>
      </c>
    </row>
    <row r="61" spans="1:4" ht="26" x14ac:dyDescent="0.5">
      <c r="A61" s="72" t="s">
        <v>70</v>
      </c>
      <c r="B61" s="74">
        <f>SUMIF('Remittance Report'!D44:D62,"PROBATIONARY EMPLOYEE ACTIVE OVER AGE 71 OR RETIRED OVER AGE 63",'Remittance Report'!E44:E62)</f>
        <v>0</v>
      </c>
      <c r="C61" s="75">
        <v>0.85</v>
      </c>
      <c r="D61" s="76">
        <f t="shared" si="6"/>
        <v>0</v>
      </c>
    </row>
    <row r="62" spans="1:4" ht="17.149999999999999" customHeight="1" thickBot="1" x14ac:dyDescent="0.55000000000000004">
      <c r="A62" s="80" t="s">
        <v>18</v>
      </c>
      <c r="B62" s="77">
        <f>SUM(B38:B61)</f>
        <v>0</v>
      </c>
      <c r="C62" s="81"/>
      <c r="D62" s="79">
        <f>SUM(D38:D61)</f>
        <v>0</v>
      </c>
    </row>
    <row r="63" spans="1:4" ht="5.25" customHeight="1" thickTop="1" thickBot="1" x14ac:dyDescent="0.55000000000000004">
      <c r="A63" s="48"/>
      <c r="B63" s="25"/>
      <c r="C63" s="28"/>
      <c r="D63" s="43"/>
    </row>
    <row r="64" spans="1:4" ht="14.5" customHeight="1" x14ac:dyDescent="0.5">
      <c r="A64" s="49"/>
      <c r="B64" s="26"/>
      <c r="C64" s="29"/>
      <c r="D64" s="46"/>
    </row>
    <row r="65" spans="1:4" ht="15.75" customHeight="1" thickBot="1" x14ac:dyDescent="0.55000000000000004">
      <c r="A65" s="50" t="s">
        <v>24</v>
      </c>
      <c r="B65" s="1"/>
      <c r="C65" s="19"/>
      <c r="D65" s="51">
        <f>SUM(D12+D35+D62)</f>
        <v>0</v>
      </c>
    </row>
    <row r="66" spans="1:4" ht="14.5" customHeight="1" x14ac:dyDescent="0.5">
      <c r="A66" s="41"/>
      <c r="B66" s="30"/>
      <c r="C66" s="30"/>
      <c r="D66" s="52"/>
    </row>
    <row r="67" spans="1:4" ht="24" x14ac:dyDescent="0.5">
      <c r="A67" s="64" t="s">
        <v>31</v>
      </c>
      <c r="B67" s="65"/>
      <c r="C67" s="66" t="s">
        <v>32</v>
      </c>
      <c r="D67" s="67">
        <v>0</v>
      </c>
    </row>
    <row r="68" spans="1:4" ht="9" customHeight="1" x14ac:dyDescent="0.5">
      <c r="A68" s="41"/>
      <c r="B68" s="30"/>
      <c r="C68" s="30"/>
      <c r="D68" s="52"/>
    </row>
    <row r="69" spans="1:4" ht="21.5" thickBot="1" x14ac:dyDescent="0.55000000000000004">
      <c r="A69" s="41"/>
      <c r="B69" s="100" t="s">
        <v>30</v>
      </c>
      <c r="C69" s="100"/>
      <c r="D69" s="63">
        <f>SUM(D65+D67)</f>
        <v>0</v>
      </c>
    </row>
    <row r="70" spans="1:4" ht="12.75" customHeight="1" thickBot="1" x14ac:dyDescent="0.55000000000000004">
      <c r="A70" s="53"/>
      <c r="B70" s="54"/>
      <c r="C70" s="54"/>
      <c r="D70" s="55"/>
    </row>
    <row r="71" spans="1:4" ht="21.5" thickTop="1" x14ac:dyDescent="0.5"/>
  </sheetData>
  <mergeCells count="7">
    <mergeCell ref="B69:C69"/>
    <mergeCell ref="A3:D3"/>
    <mergeCell ref="B4:C4"/>
    <mergeCell ref="A1:D1"/>
    <mergeCell ref="A2:D2"/>
    <mergeCell ref="C37:D37"/>
    <mergeCell ref="C14:D14"/>
  </mergeCells>
  <phoneticPr fontId="4" type="noConversion"/>
  <pageMargins left="0.23622047244094491" right="0.23622047244094491" top="0.19685039370078741" bottom="0.19685039370078741" header="0.31496062992125984" footer="0.31496062992125984"/>
  <pageSetup paperSize="2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Remittance Report</vt:lpstr>
      <vt:lpstr>Calculation Sheet</vt:lpstr>
      <vt:lpstr>Classes</vt:lpstr>
      <vt:lpstr>Link</vt:lpstr>
      <vt:lpstr>'Remittance Report'!Print_Area</vt:lpstr>
      <vt:lpstr>SheetMetalLink</vt:lpstr>
    </vt:vector>
  </TitlesOfParts>
  <Company>J.J.Mcateer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Beh</dc:creator>
  <cp:lastModifiedBy>Ryan Laird</cp:lastModifiedBy>
  <cp:lastPrinted>2020-03-17T14:28:39Z</cp:lastPrinted>
  <dcterms:created xsi:type="dcterms:W3CDTF">2007-03-27T20:41:59Z</dcterms:created>
  <dcterms:modified xsi:type="dcterms:W3CDTF">2026-09-26T00:20:52Z</dcterms:modified>
</cp:coreProperties>
</file>